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40\ALVADIAZ$\Profile\Desktop\Options 1 for Trevor\Option 1C\"/>
    </mc:Choice>
  </mc:AlternateContent>
  <xr:revisionPtr revIDLastSave="0" documentId="10_ncr:100000_{AA3850A9-10B8-4960-AC0D-DBCAD12297DE}" xr6:coauthVersionLast="31" xr6:coauthVersionMax="31" xr10:uidLastSave="{00000000-0000-0000-0000-000000000000}"/>
  <bookViews>
    <workbookView xWindow="0" yWindow="150" windowWidth="19230" windowHeight="8520" xr2:uid="{00000000-000D-0000-FFFF-FFFF00000000}"/>
  </bookViews>
  <sheets>
    <sheet name="Solar Water Heaters" sheetId="5" r:id="rId1"/>
    <sheet name="Project Type #1" sheetId="6" r:id="rId2"/>
    <sheet name="Project Type #2" sheetId="7" r:id="rId3"/>
    <sheet name="Project Type #3" sheetId="8" r:id="rId4"/>
    <sheet name="Project Type #4" sheetId="9" r:id="rId5"/>
    <sheet name="Project Type #5" sheetId="10" r:id="rId6"/>
  </sheets>
  <definedNames>
    <definedName name="biodiesel" localSheetId="0">'Solar Water Heaters'!#REF!</definedName>
    <definedName name="biodiesel">#REF!</definedName>
    <definedName name="diesel" localSheetId="0">'Solar Water Heaters'!#REF!</definedName>
    <definedName name="diesel">#REF!</definedName>
    <definedName name="ethanol" localSheetId="0">'Solar Water Heaters'!#REF!</definedName>
    <definedName name="ethanol">#REF!</definedName>
    <definedName name="gasoline" localSheetId="0">'Solar Water Heaters'!#REF!</definedName>
    <definedName name="gasoline">#REF!</definedName>
    <definedName name="natural_gas" localSheetId="0">'Solar Water Heaters'!#REF!</definedName>
    <definedName name="natural_gas">#REF!</definedName>
    <definedName name="propane" localSheetId="0">'Solar Water Heaters'!#REF!</definedName>
    <definedName name="propane">#REF!</definedName>
  </definedNames>
  <calcPr calcId="179017"/>
</workbook>
</file>

<file path=xl/calcChain.xml><?xml version="1.0" encoding="utf-8"?>
<calcChain xmlns="http://schemas.openxmlformats.org/spreadsheetml/2006/main">
  <c r="E11" i="5" l="1"/>
  <c r="G40" i="5" l="1"/>
  <c r="F40" i="5"/>
  <c r="E40" i="5"/>
  <c r="E41" i="5"/>
  <c r="F28" i="5"/>
  <c r="E28" i="5"/>
  <c r="D57" i="5"/>
  <c r="G244" i="5" l="1"/>
  <c r="F244" i="5"/>
  <c r="E244" i="5"/>
  <c r="D244" i="5"/>
  <c r="G197" i="5"/>
  <c r="F197" i="5"/>
  <c r="E197" i="5"/>
  <c r="D197" i="5"/>
  <c r="G150" i="5"/>
  <c r="F150" i="5"/>
  <c r="E150" i="5"/>
  <c r="D150" i="5"/>
  <c r="G103" i="5"/>
  <c r="F103" i="5"/>
  <c r="E103" i="5"/>
  <c r="D103" i="5"/>
  <c r="F57" i="5"/>
  <c r="E57" i="5"/>
  <c r="G245" i="5" l="1"/>
  <c r="F245" i="5"/>
  <c r="E245" i="5"/>
  <c r="D245" i="5"/>
  <c r="H242" i="5"/>
  <c r="G198" i="5"/>
  <c r="F198" i="5"/>
  <c r="E198" i="5"/>
  <c r="D198" i="5"/>
  <c r="H195" i="5"/>
  <c r="H14" i="5" s="1"/>
  <c r="G151" i="5"/>
  <c r="F151" i="5"/>
  <c r="E151" i="5"/>
  <c r="D151" i="5"/>
  <c r="H148" i="5"/>
  <c r="G104" i="5"/>
  <c r="F104" i="5"/>
  <c r="E104" i="5"/>
  <c r="D104" i="5"/>
  <c r="H101" i="5"/>
  <c r="H12" i="5" s="1"/>
  <c r="G57" i="5"/>
  <c r="H55" i="5"/>
  <c r="E58" i="5"/>
  <c r="G58" i="5"/>
  <c r="D59" i="10"/>
  <c r="B6" i="10" s="1"/>
  <c r="C59" i="10"/>
  <c r="A6" i="10" s="1"/>
  <c r="D59" i="9"/>
  <c r="B6" i="9" s="1"/>
  <c r="C59" i="9"/>
  <c r="A6" i="9" s="1"/>
  <c r="D59" i="8"/>
  <c r="B6" i="8" s="1"/>
  <c r="C59" i="8"/>
  <c r="A6" i="8" s="1"/>
  <c r="D59" i="7"/>
  <c r="E86" i="5" s="1"/>
  <c r="B6" i="7"/>
  <c r="C59" i="7"/>
  <c r="A6" i="7" s="1"/>
  <c r="D59" i="6"/>
  <c r="B6" i="6"/>
  <c r="C59" i="6"/>
  <c r="A6" i="6" s="1"/>
  <c r="E228" i="5"/>
  <c r="E227" i="5"/>
  <c r="D215" i="5"/>
  <c r="D250" i="5" s="1"/>
  <c r="E181" i="5"/>
  <c r="E180" i="5"/>
  <c r="D168" i="5"/>
  <c r="D203" i="5" s="1"/>
  <c r="E134" i="5"/>
  <c r="D121" i="5"/>
  <c r="D156" i="5" s="1"/>
  <c r="E87" i="5"/>
  <c r="E74" i="5"/>
  <c r="D74" i="5"/>
  <c r="F58" i="5"/>
  <c r="D58" i="5"/>
  <c r="D28" i="5"/>
  <c r="D15" i="5"/>
  <c r="B2" i="10" s="1"/>
  <c r="D14" i="5"/>
  <c r="B2" i="9" s="1"/>
  <c r="D13" i="5"/>
  <c r="B2" i="8" s="1"/>
  <c r="D12" i="5"/>
  <c r="B2" i="7" s="1"/>
  <c r="D11" i="5"/>
  <c r="B2" i="6" s="1"/>
  <c r="H15" i="5"/>
  <c r="I15" i="5"/>
  <c r="I12" i="5"/>
  <c r="I14" i="5"/>
  <c r="H13" i="5"/>
  <c r="I13" i="5"/>
  <c r="F74" i="5" l="1"/>
  <c r="E133" i="5"/>
  <c r="E215" i="5"/>
  <c r="F215" i="5" s="1"/>
  <c r="G227" i="5" s="1"/>
  <c r="F15" i="5" s="1"/>
  <c r="F86" i="5"/>
  <c r="E121" i="5"/>
  <c r="F121" i="5" s="1"/>
  <c r="E13" i="5" s="1"/>
  <c r="G13" i="5" s="1"/>
  <c r="E168" i="5"/>
  <c r="F168" i="5" s="1"/>
  <c r="G180" i="5" s="1"/>
  <c r="D109" i="5"/>
  <c r="F227" i="5"/>
  <c r="J242" i="5"/>
  <c r="K242" i="5"/>
  <c r="L242" i="5"/>
  <c r="L246" i="5" s="1"/>
  <c r="E12" i="5"/>
  <c r="G12" i="5" s="1"/>
  <c r="G86" i="5"/>
  <c r="E15" i="5"/>
  <c r="G15" i="5" s="1"/>
  <c r="G133" i="5"/>
  <c r="E14" i="5" l="1"/>
  <c r="G14" i="5" s="1"/>
  <c r="F180" i="5"/>
  <c r="M242" i="5"/>
  <c r="M246" i="5" s="1"/>
  <c r="F133" i="5"/>
  <c r="K55" i="5"/>
  <c r="K148" i="5"/>
  <c r="M148" i="5"/>
  <c r="M152" i="5" s="1"/>
  <c r="F13" i="5"/>
  <c r="J148" i="5"/>
  <c r="L148" i="5"/>
  <c r="L152" i="5" s="1"/>
  <c r="J246" i="5"/>
  <c r="K15" i="5"/>
  <c r="L15" i="5"/>
  <c r="N242" i="5"/>
  <c r="E16" i="5"/>
  <c r="K246" i="5"/>
  <c r="J15" i="5"/>
  <c r="F12" i="5"/>
  <c r="M101" i="5"/>
  <c r="M105" i="5" s="1"/>
  <c r="K101" i="5"/>
  <c r="L101" i="5"/>
  <c r="L105" i="5" s="1"/>
  <c r="J101" i="5"/>
  <c r="L195" i="5"/>
  <c r="L199" i="5" s="1"/>
  <c r="K195" i="5"/>
  <c r="F14" i="5"/>
  <c r="J195" i="5"/>
  <c r="M195" i="5"/>
  <c r="M199" i="5" s="1"/>
  <c r="J55" i="5" l="1"/>
  <c r="H11" i="5" s="1"/>
  <c r="F11" i="5"/>
  <c r="G11" i="5"/>
  <c r="M55" i="5"/>
  <c r="K11" i="5" s="1"/>
  <c r="L55" i="5"/>
  <c r="J11" i="5" s="1"/>
  <c r="J16" i="5" s="1"/>
  <c r="K152" i="5"/>
  <c r="J13" i="5"/>
  <c r="M59" i="5"/>
  <c r="K199" i="5"/>
  <c r="J14" i="5"/>
  <c r="K105" i="5"/>
  <c r="J12" i="5"/>
  <c r="J152" i="5"/>
  <c r="N152" i="5" s="1"/>
  <c r="E156" i="5" s="1"/>
  <c r="M13" i="5" s="1"/>
  <c r="K13" i="5"/>
  <c r="L13" i="5"/>
  <c r="N148" i="5"/>
  <c r="J59" i="5"/>
  <c r="H16" i="5"/>
  <c r="K59" i="5"/>
  <c r="I11" i="5"/>
  <c r="I16" i="5" s="1"/>
  <c r="J199" i="5"/>
  <c r="L14" i="5"/>
  <c r="N195" i="5"/>
  <c r="K14" i="5"/>
  <c r="J105" i="5"/>
  <c r="L12" i="5"/>
  <c r="K12" i="5"/>
  <c r="N101" i="5"/>
  <c r="N246" i="5"/>
  <c r="E250" i="5" s="1"/>
  <c r="M15" i="5" s="1"/>
  <c r="L59" i="5" l="1"/>
  <c r="N105" i="5"/>
  <c r="E109" i="5" s="1"/>
  <c r="M12" i="5" s="1"/>
  <c r="N55" i="5"/>
  <c r="L11" i="5" s="1"/>
  <c r="L16" i="5" s="1"/>
  <c r="F16" i="5"/>
  <c r="G16" i="5" s="1"/>
  <c r="N199" i="5"/>
  <c r="E203" i="5" s="1"/>
  <c r="M14" i="5" s="1"/>
  <c r="K16" i="5"/>
  <c r="N59" i="5"/>
  <c r="E62" i="5" s="1"/>
  <c r="D62" i="5" l="1"/>
  <c r="M11" i="5"/>
  <c r="M16" i="5" s="1"/>
</calcChain>
</file>

<file path=xl/sharedStrings.xml><?xml version="1.0" encoding="utf-8"?>
<sst xmlns="http://schemas.openxmlformats.org/spreadsheetml/2006/main" count="383" uniqueCount="126">
  <si>
    <t>Project:</t>
  </si>
  <si>
    <t>Legend:</t>
  </si>
  <si>
    <t>data entered by user</t>
  </si>
  <si>
    <t>BC City:</t>
  </si>
  <si>
    <t>bold</t>
  </si>
  <si>
    <t>calculated by the spreadsheet</t>
  </si>
  <si>
    <t>Participation:</t>
  </si>
  <si>
    <t>Natural Gas</t>
  </si>
  <si>
    <t>Electricity</t>
  </si>
  <si>
    <t>Total</t>
  </si>
  <si>
    <t>Emission factors:</t>
  </si>
  <si>
    <t>Emission Reduction CREDITS:</t>
  </si>
  <si>
    <t>Emission Factors</t>
  </si>
  <si>
    <t>Energy Source Type</t>
  </si>
  <si>
    <t>Total Emissions</t>
  </si>
  <si>
    <t>Units</t>
  </si>
  <si>
    <t xml:space="preserve">Natural Gas </t>
  </si>
  <si>
    <t>Notes</t>
  </si>
  <si>
    <t>Key Assumptions</t>
  </si>
  <si>
    <t>Summary</t>
  </si>
  <si>
    <t>Project Details</t>
  </si>
  <si>
    <t>Installed solar water heater capacity</t>
  </si>
  <si>
    <t>Energy displaced (GJ/yr)</t>
  </si>
  <si>
    <t>No</t>
  </si>
  <si>
    <t>Name</t>
  </si>
  <si>
    <t>Area (m2)</t>
  </si>
  <si>
    <t>Total performance (GJ/yr)</t>
  </si>
  <si>
    <t>Average performance (GJ/m2/yr)</t>
  </si>
  <si>
    <t>Light Fuel Oil</t>
  </si>
  <si>
    <t>Step 1: Specify project name and installed capacity of solar water heaters</t>
  </si>
  <si>
    <t>Project Name:</t>
  </si>
  <si>
    <t>Installed capacity</t>
  </si>
  <si>
    <t>Number of systems</t>
  </si>
  <si>
    <t>Average collector area per system (m2)</t>
  </si>
  <si>
    <t>Total area (m2)</t>
  </si>
  <si>
    <t>Step 2: Select building type and estimate average performance of solar water heaters</t>
  </si>
  <si>
    <t>Note: The performance of a solar water heater represents the actual thermal output provided per system, measured in GJ/m2/yr.</t>
  </si>
  <si>
    <t>It varies from rated performance due to hot water usage, geographical location, and system installation and  operating parameters.</t>
  </si>
  <si>
    <t>Performance</t>
  </si>
  <si>
    <t>Building type</t>
  </si>
  <si>
    <t>Average performance per system (GJ/yr)</t>
  </si>
  <si>
    <t>Total water heating provided (GJ/yr)</t>
  </si>
  <si>
    <t>Residential</t>
  </si>
  <si>
    <t>Default Values:</t>
  </si>
  <si>
    <t>Energy sources displaced (%)</t>
  </si>
  <si>
    <t>Total (must equal 100%)</t>
  </si>
  <si>
    <t>GHG emissions avoided (t CO2e/yr)</t>
  </si>
  <si>
    <t>Per system</t>
  </si>
  <si>
    <t>t CO2e/GJ</t>
  </si>
  <si>
    <t>Average Performance Estimates</t>
  </si>
  <si>
    <t>Average estimated GJ/m2/yr</t>
  </si>
  <si>
    <t>Social Housing</t>
  </si>
  <si>
    <t>Other</t>
  </si>
  <si>
    <t>NA</t>
  </si>
  <si>
    <t xml:space="preserve">Notes: </t>
  </si>
  <si>
    <t>These data represent estimates of the average output of solar water heaters installed throughout the province of BC.</t>
  </si>
  <si>
    <t>The actual thermal energy output varies substantially depending on hot water usage, geographical location, and system installation and  operating parameters.</t>
  </si>
  <si>
    <t>Project-specific data should be used wherever possible.</t>
  </si>
  <si>
    <t>Source:</t>
  </si>
  <si>
    <t>Actual heating per installed capacity of water heaters - this is variable depending on multitude of project-specific factors</t>
  </si>
  <si>
    <t>Assume water usage does not change</t>
  </si>
  <si>
    <t>Efficiency of displaced heaters</t>
  </si>
  <si>
    <t>Solar Water Heaters - DRAFT</t>
  </si>
  <si>
    <t>GHG coefficients for electricity, natural gas &amp; oil</t>
  </si>
  <si>
    <t>Default Performance:</t>
  </si>
  <si>
    <t>Project Type #1</t>
  </si>
  <si>
    <t>Step 3: Calculate Baseline and Emission Reductions</t>
  </si>
  <si>
    <t>Baseline - Energy displaced (GJ/yr)</t>
  </si>
  <si>
    <t>Project Name</t>
  </si>
  <si>
    <t>Installation</t>
  </si>
  <si>
    <t>Residential Home 1</t>
  </si>
  <si>
    <t>Residential Home 2</t>
  </si>
  <si>
    <t>Residential Home 3</t>
  </si>
  <si>
    <t>Residential Home 4</t>
  </si>
  <si>
    <t>Residential Home 5</t>
  </si>
  <si>
    <t>Residential Home 6</t>
  </si>
  <si>
    <t>Residential Home 7</t>
  </si>
  <si>
    <t>Residential Home 8</t>
  </si>
  <si>
    <t>Residential Home 9</t>
  </si>
  <si>
    <t>Residential Home 10</t>
  </si>
  <si>
    <t>Residential Home 11</t>
  </si>
  <si>
    <t>Residential Home 12</t>
  </si>
  <si>
    <t>Residential Home 13</t>
  </si>
  <si>
    <t>Residential Home 14</t>
  </si>
  <si>
    <t>Residential Home 15</t>
  </si>
  <si>
    <t>Residential Home 16</t>
  </si>
  <si>
    <t>Residential Home 17</t>
  </si>
  <si>
    <t>Residential Home 18</t>
  </si>
  <si>
    <t>Residential Home 19</t>
  </si>
  <si>
    <t>Residential Home 20</t>
  </si>
  <si>
    <t>Residential Home 21</t>
  </si>
  <si>
    <t>Residential Home 22</t>
  </si>
  <si>
    <t>Residential Home 23</t>
  </si>
  <si>
    <t>Residential Home 24</t>
  </si>
  <si>
    <t>Residential Home 25</t>
  </si>
  <si>
    <t>Residential Home 26</t>
  </si>
  <si>
    <t>Residential Home 27</t>
  </si>
  <si>
    <t>Residential Home 28</t>
  </si>
  <si>
    <t>Residential Home 29</t>
  </si>
  <si>
    <t>Residential Home 30</t>
  </si>
  <si>
    <t>Residential Home 31</t>
  </si>
  <si>
    <t>Residential Home 32</t>
  </si>
  <si>
    <t>Residential Home 33</t>
  </si>
  <si>
    <t>Residential Home 34</t>
  </si>
  <si>
    <t>Residential Home 35</t>
  </si>
  <si>
    <t>Residential Home 36</t>
  </si>
  <si>
    <t>Residential Home 37</t>
  </si>
  <si>
    <t>Residential Home 38</t>
  </si>
  <si>
    <t>Residential Home 39</t>
  </si>
  <si>
    <t>Residential Home 40</t>
  </si>
  <si>
    <t>Size of collector area (m2)</t>
  </si>
  <si>
    <t>Totals</t>
  </si>
  <si>
    <t>Project Size and Performance</t>
  </si>
  <si>
    <t>data calculated in Project Type Summary Worksheet</t>
  </si>
  <si>
    <t>This figure should be based on installation specific analysis submitted by contractors and calculated on the Project Type worksheet.</t>
  </si>
  <si>
    <r>
      <t xml:space="preserve"> If such data are unavailable, average BC performance is displayed for each building type in </t>
    </r>
    <r>
      <rPr>
        <i/>
        <sz val="11"/>
        <color indexed="10"/>
        <rFont val="Calibri"/>
        <family val="2"/>
      </rPr>
      <t xml:space="preserve">red. </t>
    </r>
    <r>
      <rPr>
        <i/>
        <sz val="11"/>
        <rFont val="Calibri"/>
        <family val="2"/>
      </rPr>
      <t>( A more accurate, geographic specific average performance may be calculated with programs such as RETScreen)</t>
    </r>
  </si>
  <si>
    <t>Project Type #2</t>
  </si>
  <si>
    <t>Project Type #3</t>
  </si>
  <si>
    <t>Project Type #4</t>
  </si>
  <si>
    <t>Project Type #5</t>
  </si>
  <si>
    <t>Propane</t>
  </si>
  <si>
    <t>Seasonal average efficiency of displaced water heaters (%)</t>
  </si>
  <si>
    <t>Electricty</t>
  </si>
  <si>
    <t>Residential (Feb 2014)</t>
  </si>
  <si>
    <t>2017 BC Best Practices Methodology for Quantifying Greenhouse Gas Emissions</t>
  </si>
  <si>
    <t>https://www2.gov.bc.ca/assets/gov/environment/climate-change/cng/methodology/2017-pso-methodology.pdf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</si>
</sst>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#,##0.0"/>
    <numFmt numFmtId="169" formatCode="0.000"/>
  </numFmts>
  <fonts count="15" x14ac:knownFonts="1">
    <font>
      <sz val="11"/>
      <color theme="1"/>
      <name val="Calibri"/>
      <family val="2"/>
      <scheme val="minor"/>
    </font>
    <font>
      <i/>
      <sz val="11"/>
      <name val="Calibri"/>
      <family val="2"/>
    </font>
    <font>
      <i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ndar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theme="1"/>
      </right>
      <top/>
      <bottom style="medium">
        <color indexed="64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theme="6"/>
      </left>
      <right/>
      <top style="thick">
        <color theme="6"/>
      </top>
      <bottom style="thick">
        <color theme="6"/>
      </bottom>
      <diagonal/>
    </border>
    <border>
      <left/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/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2" applyFill="1" applyAlignment="1" applyProtection="1"/>
    <xf numFmtId="0" fontId="5" fillId="0" borderId="8" xfId="0" applyFont="1" applyBorder="1"/>
    <xf numFmtId="0" fontId="5" fillId="0" borderId="10" xfId="0" applyFont="1" applyBorder="1"/>
    <xf numFmtId="0" fontId="5" fillId="0" borderId="0" xfId="0" applyFont="1" applyBorder="1"/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166" fontId="10" fillId="2" borderId="38" xfId="0" applyNumberFormat="1" applyFont="1" applyFill="1" applyBorder="1"/>
    <xf numFmtId="166" fontId="10" fillId="2" borderId="39" xfId="0" applyNumberFormat="1" applyFont="1" applyFill="1" applyBorder="1"/>
    <xf numFmtId="166" fontId="7" fillId="0" borderId="40" xfId="0" applyNumberFormat="1" applyFont="1" applyFill="1" applyBorder="1" applyAlignment="1">
      <alignment horizontal="center" vertical="center" wrapText="1"/>
    </xf>
    <xf numFmtId="166" fontId="7" fillId="0" borderId="41" xfId="0" applyNumberFormat="1" applyFont="1" applyFill="1" applyBorder="1" applyAlignment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166" fontId="10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6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166" fontId="10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10" fillId="0" borderId="69" xfId="0" applyFont="1" applyFill="1" applyBorder="1" applyAlignment="1" applyProtection="1">
      <alignment horizontal="center" vertical="center" wrapText="1"/>
      <protection locked="0"/>
    </xf>
    <xf numFmtId="0" fontId="10" fillId="0" borderId="70" xfId="0" applyFont="1" applyFill="1" applyBorder="1" applyAlignment="1" applyProtection="1">
      <alignment horizontal="center" vertical="center" wrapText="1"/>
      <protection locked="0"/>
    </xf>
    <xf numFmtId="9" fontId="3" fillId="0" borderId="71" xfId="3" applyFont="1" applyBorder="1" applyAlignment="1" applyProtection="1">
      <alignment horizontal="center" vertical="center"/>
      <protection locked="0"/>
    </xf>
    <xf numFmtId="9" fontId="3" fillId="0" borderId="72" xfId="3" applyFont="1" applyBorder="1" applyAlignment="1" applyProtection="1">
      <alignment horizontal="center" vertical="center"/>
      <protection locked="0"/>
    </xf>
    <xf numFmtId="9" fontId="3" fillId="0" borderId="73" xfId="3" applyFont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7" fillId="0" borderId="0" xfId="0" applyFont="1" applyProtection="1"/>
    <xf numFmtId="0" fontId="0" fillId="0" borderId="58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8" fillId="0" borderId="0" xfId="0" applyFont="1" applyProtection="1"/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42" xfId="0" applyBorder="1" applyProtection="1"/>
    <xf numFmtId="0" fontId="9" fillId="0" borderId="0" xfId="0" applyFont="1" applyProtection="1"/>
    <xf numFmtId="0" fontId="9" fillId="0" borderId="60" xfId="0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167" fontId="5" fillId="0" borderId="17" xfId="0" applyNumberFormat="1" applyFont="1" applyBorder="1" applyAlignment="1" applyProtection="1">
      <alignment horizontal="center"/>
    </xf>
    <xf numFmtId="3" fontId="5" fillId="0" borderId="19" xfId="1" applyNumberFormat="1" applyFont="1" applyBorder="1" applyAlignment="1" applyProtection="1">
      <alignment horizontal="center" vertical="center" wrapText="1"/>
    </xf>
    <xf numFmtId="4" fontId="5" fillId="0" borderId="19" xfId="0" applyNumberFormat="1" applyFont="1" applyBorder="1" applyAlignment="1" applyProtection="1">
      <alignment horizontal="center" vertical="center" wrapText="1"/>
    </xf>
    <xf numFmtId="168" fontId="5" fillId="0" borderId="24" xfId="0" applyNumberFormat="1" applyFont="1" applyBorder="1" applyAlignment="1" applyProtection="1">
      <alignment horizontal="center"/>
    </xf>
    <xf numFmtId="168" fontId="7" fillId="3" borderId="27" xfId="1" applyNumberFormat="1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167" fontId="5" fillId="0" borderId="25" xfId="0" applyNumberFormat="1" applyFont="1" applyBorder="1" applyAlignment="1" applyProtection="1">
      <alignment horizontal="center"/>
    </xf>
    <xf numFmtId="3" fontId="5" fillId="0" borderId="0" xfId="1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8" fontId="7" fillId="3" borderId="28" xfId="1" applyNumberFormat="1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</xf>
    <xf numFmtId="3" fontId="5" fillId="0" borderId="0" xfId="1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67" fontId="5" fillId="0" borderId="1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center" vertical="center" wrapText="1"/>
    </xf>
    <xf numFmtId="168" fontId="7" fillId="3" borderId="23" xfId="1" applyNumberFormat="1" applyFont="1" applyFill="1" applyBorder="1" applyAlignment="1" applyProtection="1">
      <alignment horizontal="center" vertical="center" wrapText="1"/>
    </xf>
    <xf numFmtId="3" fontId="7" fillId="2" borderId="20" xfId="1" applyNumberFormat="1" applyFont="1" applyFill="1" applyBorder="1" applyAlignment="1" applyProtection="1">
      <alignment horizontal="center" vertical="center" wrapText="1"/>
    </xf>
    <xf numFmtId="4" fontId="7" fillId="2" borderId="20" xfId="0" applyNumberFormat="1" applyFont="1" applyFill="1" applyBorder="1" applyAlignment="1" applyProtection="1">
      <alignment horizontal="center" vertical="center" wrapText="1"/>
    </xf>
    <xf numFmtId="168" fontId="7" fillId="2" borderId="21" xfId="0" applyNumberFormat="1" applyFont="1" applyFill="1" applyBorder="1" applyAlignment="1" applyProtection="1">
      <alignment horizontal="center" vertical="center" wrapText="1"/>
    </xf>
    <xf numFmtId="168" fontId="7" fillId="2" borderId="20" xfId="0" applyNumberFormat="1" applyFont="1" applyFill="1" applyBorder="1" applyAlignment="1" applyProtection="1">
      <alignment horizontal="center" vertical="center" wrapText="1"/>
    </xf>
    <xf numFmtId="168" fontId="7" fillId="2" borderId="22" xfId="0" applyNumberFormat="1" applyFont="1" applyFill="1" applyBorder="1" applyAlignment="1" applyProtection="1">
      <alignment horizontal="center" vertical="center" wrapText="1"/>
    </xf>
    <xf numFmtId="168" fontId="7" fillId="3" borderId="9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5" fillId="0" borderId="0" xfId="0" applyFont="1" applyAlignment="1" applyProtection="1">
      <alignment horizontal="left" vertical="center"/>
    </xf>
    <xf numFmtId="0" fontId="11" fillId="0" borderId="0" xfId="0" applyFont="1" applyFill="1" applyProtection="1"/>
    <xf numFmtId="0" fontId="11" fillId="0" borderId="0" xfId="0" applyFont="1" applyProtection="1"/>
    <xf numFmtId="0" fontId="12" fillId="0" borderId="0" xfId="0" applyFont="1" applyFill="1" applyProtection="1"/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165" fontId="3" fillId="0" borderId="61" xfId="1" applyNumberFormat="1" applyFont="1" applyBorder="1" applyAlignment="1" applyProtection="1">
      <alignment vertical="center"/>
    </xf>
    <xf numFmtId="167" fontId="3" fillId="0" borderId="62" xfId="1" applyNumberFormat="1" applyFont="1" applyBorder="1" applyAlignment="1" applyProtection="1">
      <alignment vertical="center"/>
    </xf>
    <xf numFmtId="166" fontId="5" fillId="0" borderId="10" xfId="1" applyNumberFormat="1" applyFont="1" applyBorder="1" applyAlignment="1" applyProtection="1">
      <alignment horizontal="center" vertical="center"/>
    </xf>
    <xf numFmtId="0" fontId="13" fillId="0" borderId="0" xfId="0" applyFont="1" applyFill="1" applyProtection="1"/>
    <xf numFmtId="0" fontId="10" fillId="2" borderId="14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167" fontId="3" fillId="0" borderId="61" xfId="1" applyNumberFormat="1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center" vertical="center"/>
    </xf>
    <xf numFmtId="0" fontId="14" fillId="0" borderId="59" xfId="3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0" fillId="0" borderId="75" xfId="0" applyFont="1" applyFill="1" applyBorder="1" applyAlignment="1" applyProtection="1">
      <alignment horizontal="center" vertical="center" wrapText="1"/>
    </xf>
    <xf numFmtId="0" fontId="10" fillId="0" borderId="76" xfId="0" applyFont="1" applyFill="1" applyBorder="1" applyAlignment="1" applyProtection="1">
      <alignment horizontal="center" vertical="center" wrapText="1"/>
    </xf>
    <xf numFmtId="0" fontId="10" fillId="0" borderId="77" xfId="0" applyFont="1" applyFill="1" applyBorder="1" applyAlignment="1" applyProtection="1">
      <alignment horizontal="center" vertical="center" wrapText="1"/>
    </xf>
    <xf numFmtId="0" fontId="10" fillId="0" borderId="7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9" fontId="3" fillId="0" borderId="0" xfId="3" applyFont="1" applyBorder="1" applyAlignment="1" applyProtection="1">
      <alignment horizontal="center" vertical="center"/>
    </xf>
    <xf numFmtId="9" fontId="10" fillId="0" borderId="11" xfId="3" applyFont="1" applyBorder="1" applyAlignment="1" applyProtection="1">
      <alignment horizontal="center" vertical="center"/>
    </xf>
    <xf numFmtId="9" fontId="10" fillId="0" borderId="74" xfId="3" applyFont="1" applyBorder="1" applyAlignment="1" applyProtection="1">
      <alignment horizontal="center" vertical="center"/>
    </xf>
    <xf numFmtId="9" fontId="10" fillId="0" borderId="0" xfId="3" applyFont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10" fillId="0" borderId="46" xfId="0" applyFont="1" applyFill="1" applyBorder="1" applyAlignment="1" applyProtection="1">
      <alignment horizontal="center" vertical="center" wrapText="1"/>
    </xf>
    <xf numFmtId="0" fontId="12" fillId="0" borderId="48" xfId="0" applyFont="1" applyFill="1" applyBorder="1" applyAlignment="1" applyProtection="1">
      <alignment horizontal="center" vertical="center"/>
    </xf>
    <xf numFmtId="9" fontId="5" fillId="0" borderId="10" xfId="3" applyFont="1" applyBorder="1" applyAlignment="1" applyProtection="1">
      <alignment horizontal="center" vertical="center"/>
    </xf>
    <xf numFmtId="166" fontId="5" fillId="0" borderId="9" xfId="1" applyNumberFormat="1" applyFont="1" applyBorder="1" applyAlignment="1" applyProtection="1">
      <alignment horizontal="center" vertical="center"/>
    </xf>
    <xf numFmtId="166" fontId="5" fillId="0" borderId="8" xfId="1" applyNumberFormat="1" applyFont="1" applyBorder="1" applyAlignment="1" applyProtection="1">
      <alignment horizontal="center" vertical="center"/>
    </xf>
    <xf numFmtId="169" fontId="0" fillId="0" borderId="44" xfId="0" applyNumberFormat="1" applyBorder="1" applyAlignment="1" applyProtection="1">
      <alignment horizontal="center"/>
    </xf>
    <xf numFmtId="169" fontId="12" fillId="0" borderId="44" xfId="0" applyNumberFormat="1" applyFont="1" applyFill="1" applyBorder="1" applyAlignment="1" applyProtection="1">
      <alignment horizontal="center"/>
    </xf>
    <xf numFmtId="169" fontId="0" fillId="0" borderId="47" xfId="0" applyNumberFormat="1" applyFill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9" fontId="12" fillId="0" borderId="0" xfId="0" applyNumberFormat="1" applyFont="1" applyFill="1" applyProtection="1"/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 applyProtection="1"/>
    <xf numFmtId="167" fontId="7" fillId="3" borderId="9" xfId="0" applyNumberFormat="1" applyFont="1" applyFill="1" applyBorder="1" applyAlignment="1" applyProtection="1">
      <alignment horizontal="center" vertical="center" wrapText="1"/>
    </xf>
    <xf numFmtId="167" fontId="7" fillId="3" borderId="9" xfId="1" applyNumberFormat="1" applyFont="1" applyFill="1" applyBorder="1" applyAlignment="1" applyProtection="1">
      <alignment horizontal="center" vertical="center" wrapText="1"/>
    </xf>
    <xf numFmtId="166" fontId="12" fillId="0" borderId="0" xfId="0" applyNumberFormat="1" applyFont="1" applyFill="1" applyProtection="1"/>
    <xf numFmtId="0" fontId="0" fillId="0" borderId="16" xfId="0" applyFont="1" applyBorder="1" applyAlignment="1" applyProtection="1">
      <alignment horizontal="center" vertical="center" wrapText="1"/>
    </xf>
    <xf numFmtId="169" fontId="0" fillId="0" borderId="19" xfId="0" applyNumberFormat="1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169" fontId="0" fillId="0" borderId="0" xfId="0" applyNumberFormat="1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169" fontId="12" fillId="0" borderId="29" xfId="0" applyNumberFormat="1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12" fillId="0" borderId="0" xfId="0" applyFont="1" applyBorder="1" applyAlignment="1" applyProtection="1">
      <alignment horizontal="left" vertical="center"/>
    </xf>
    <xf numFmtId="11" fontId="0" fillId="0" borderId="0" xfId="0" applyNumberFormat="1" applyProtection="1"/>
    <xf numFmtId="0" fontId="0" fillId="0" borderId="16" xfId="0" applyBorder="1" applyAlignment="1" applyProtection="1">
      <alignment vertical="center" wrapText="1"/>
    </xf>
    <xf numFmtId="166" fontId="0" fillId="0" borderId="17" xfId="0" applyNumberFormat="1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vertical="center" wrapText="1"/>
    </xf>
    <xf numFmtId="166" fontId="0" fillId="0" borderId="25" xfId="0" applyNumberFormat="1" applyFont="1" applyBorder="1" applyAlignment="1" applyProtection="1">
      <alignment horizontal="center" vertical="center" wrapText="1"/>
    </xf>
    <xf numFmtId="0" fontId="0" fillId="0" borderId="26" xfId="0" applyBorder="1" applyAlignment="1" applyProtection="1"/>
    <xf numFmtId="166" fontId="0" fillId="0" borderId="18" xfId="0" applyNumberFormat="1" applyBorder="1" applyAlignment="1" applyProtection="1">
      <alignment horizontal="center"/>
    </xf>
    <xf numFmtId="0" fontId="0" fillId="0" borderId="0" xfId="0" applyFont="1" applyProtection="1"/>
    <xf numFmtId="9" fontId="12" fillId="0" borderId="72" xfId="0" applyNumberFormat="1" applyFont="1" applyFill="1" applyBorder="1" applyAlignment="1" applyProtection="1">
      <alignment horizontal="center" vertical="center"/>
      <protection locked="0"/>
    </xf>
    <xf numFmtId="9" fontId="12" fillId="0" borderId="73" xfId="0" applyNumberFormat="1" applyFont="1" applyFill="1" applyBorder="1" applyAlignment="1" applyProtection="1">
      <alignment horizontal="center" vertical="center"/>
      <protection locked="0"/>
    </xf>
    <xf numFmtId="0" fontId="4" fillId="0" borderId="0" xfId="2" applyFill="1" applyBorder="1" applyAlignment="1" applyProtection="1">
      <alignment horizontal="left" vertical="center"/>
    </xf>
    <xf numFmtId="169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167" fontId="3" fillId="0" borderId="71" xfId="1" applyNumberFormat="1" applyFont="1" applyBorder="1" applyAlignment="1" applyProtection="1">
      <alignment vertical="center"/>
      <protection locked="0"/>
    </xf>
    <xf numFmtId="167" fontId="3" fillId="0" borderId="73" xfId="1" applyNumberFormat="1" applyFont="1" applyBorder="1" applyAlignment="1" applyProtection="1">
      <alignment vertical="center"/>
      <protection locked="0"/>
    </xf>
    <xf numFmtId="0" fontId="10" fillId="2" borderId="51" xfId="0" applyFont="1" applyFill="1" applyBorder="1" applyAlignment="1" applyProtection="1">
      <alignment horizontal="center" vertical="center" wrapText="1"/>
    </xf>
    <xf numFmtId="0" fontId="0" fillId="0" borderId="52" xfId="0" applyBorder="1" applyAlignment="1" applyProtection="1"/>
    <xf numFmtId="0" fontId="0" fillId="0" borderId="53" xfId="0" applyBorder="1" applyAlignment="1" applyProtection="1"/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54" xfId="0" applyBorder="1" applyAlignment="1" applyProtection="1"/>
    <xf numFmtId="0" fontId="0" fillId="0" borderId="10" xfId="0" applyBorder="1" applyAlignment="1" applyProtection="1"/>
    <xf numFmtId="0" fontId="0" fillId="0" borderId="55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167" fontId="7" fillId="3" borderId="47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left" vertical="center" wrapText="1" indent="4"/>
    </xf>
    <xf numFmtId="0" fontId="0" fillId="0" borderId="15" xfId="0" applyBorder="1" applyAlignment="1" applyProtection="1">
      <alignment horizontal="left" indent="4"/>
    </xf>
    <xf numFmtId="0" fontId="5" fillId="4" borderId="2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/>
    <xf numFmtId="0" fontId="0" fillId="0" borderId="15" xfId="0" applyBorder="1" applyAlignment="1" applyProtection="1"/>
    <xf numFmtId="0" fontId="10" fillId="2" borderId="54" xfId="0" applyFont="1" applyFill="1" applyBorder="1" applyAlignment="1" applyProtection="1">
      <alignment horizontal="center" vertical="center" wrapText="1"/>
    </xf>
    <xf numFmtId="167" fontId="0" fillId="0" borderId="71" xfId="1" applyNumberFormat="1" applyFont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10" fillId="2" borderId="49" xfId="0" applyFont="1" applyFill="1" applyBorder="1" applyAlignment="1">
      <alignment horizontal="center" vertical="center" wrapText="1"/>
    </xf>
    <xf numFmtId="0" fontId="0" fillId="0" borderId="47" xfId="0" applyBorder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4"/>
  <sheetViews>
    <sheetView tabSelected="1" zoomScale="85" zoomScaleNormal="85" workbookViewId="0">
      <selection activeCell="I23" sqref="I23"/>
    </sheetView>
  </sheetViews>
  <sheetFormatPr defaultRowHeight="15" outlineLevelRow="1" x14ac:dyDescent="0.25"/>
  <cols>
    <col min="1" max="2" width="3.7109375" style="30" customWidth="1"/>
    <col min="3" max="3" width="14.140625" style="31" customWidth="1"/>
    <col min="4" max="4" width="20.7109375" style="31" customWidth="1"/>
    <col min="5" max="11" width="14.140625" style="31" customWidth="1"/>
    <col min="12" max="12" width="18" style="31" customWidth="1"/>
    <col min="13" max="32" width="14.140625" style="31" customWidth="1"/>
    <col min="33" max="33" width="11.42578125" style="31" customWidth="1"/>
    <col min="34" max="34" width="10.7109375" style="31" customWidth="1"/>
    <col min="35" max="35" width="11.28515625" style="31" bestFit="1" customWidth="1"/>
    <col min="36" max="36" width="12.28515625" style="31" customWidth="1"/>
    <col min="37" max="16384" width="9.140625" style="31"/>
  </cols>
  <sheetData>
    <row r="1" spans="1:13" ht="15.75" thickBot="1" x14ac:dyDescent="0.3"/>
    <row r="2" spans="1:13" ht="16.5" thickTop="1" thickBot="1" x14ac:dyDescent="0.3">
      <c r="C2" s="32" t="s">
        <v>0</v>
      </c>
      <c r="D2" s="33" t="s">
        <v>62</v>
      </c>
      <c r="H2" s="160" t="s">
        <v>1</v>
      </c>
      <c r="I2" s="34"/>
      <c r="J2" s="35" t="s">
        <v>2</v>
      </c>
      <c r="K2" s="35"/>
      <c r="L2" s="36"/>
    </row>
    <row r="3" spans="1:13" ht="20.25" thickTop="1" thickBot="1" x14ac:dyDescent="0.35">
      <c r="C3" s="32" t="s">
        <v>3</v>
      </c>
      <c r="D3" s="37"/>
      <c r="H3" s="161"/>
      <c r="I3" s="38" t="s">
        <v>4</v>
      </c>
      <c r="J3" s="39" t="s">
        <v>5</v>
      </c>
      <c r="K3" s="39"/>
      <c r="L3" s="40"/>
    </row>
    <row r="4" spans="1:13" ht="17.25" thickTop="1" thickBot="1" x14ac:dyDescent="0.3">
      <c r="C4" s="32" t="s">
        <v>6</v>
      </c>
      <c r="D4" s="41"/>
      <c r="H4" s="162"/>
      <c r="I4" s="42"/>
      <c r="J4" s="43" t="s">
        <v>113</v>
      </c>
      <c r="K4" s="43"/>
      <c r="L4" s="44"/>
    </row>
    <row r="5" spans="1:13" ht="16.5" thickTop="1" x14ac:dyDescent="0.25">
      <c r="C5" s="32"/>
      <c r="D5" s="41"/>
    </row>
    <row r="6" spans="1:13" ht="15.75" x14ac:dyDescent="0.25">
      <c r="C6" s="32"/>
      <c r="D6" s="41"/>
    </row>
    <row r="7" spans="1:13" ht="15.75" x14ac:dyDescent="0.25">
      <c r="A7" s="30" t="s">
        <v>19</v>
      </c>
      <c r="C7" s="32"/>
      <c r="D7" s="41"/>
    </row>
    <row r="8" spans="1:13" ht="16.5" outlineLevel="1" thickBot="1" x14ac:dyDescent="0.3">
      <c r="C8" s="32"/>
      <c r="D8" s="41"/>
    </row>
    <row r="9" spans="1:13" ht="15" customHeight="1" outlineLevel="1" x14ac:dyDescent="0.25">
      <c r="C9" s="163" t="s">
        <v>20</v>
      </c>
      <c r="D9" s="164"/>
      <c r="E9" s="163" t="s">
        <v>21</v>
      </c>
      <c r="F9" s="165"/>
      <c r="G9" s="164"/>
      <c r="H9" s="163" t="s">
        <v>22</v>
      </c>
      <c r="I9" s="170"/>
      <c r="J9" s="170"/>
      <c r="K9" s="171"/>
      <c r="L9" s="172"/>
      <c r="M9" s="166" t="s">
        <v>11</v>
      </c>
    </row>
    <row r="10" spans="1:13" ht="45.75" outlineLevel="1" thickBot="1" x14ac:dyDescent="0.3">
      <c r="C10" s="45" t="s">
        <v>23</v>
      </c>
      <c r="D10" s="46" t="s">
        <v>24</v>
      </c>
      <c r="E10" s="47" t="s">
        <v>25</v>
      </c>
      <c r="F10" s="48" t="s">
        <v>26</v>
      </c>
      <c r="G10" s="49" t="s">
        <v>27</v>
      </c>
      <c r="H10" s="47" t="s">
        <v>7</v>
      </c>
      <c r="I10" s="48" t="s">
        <v>28</v>
      </c>
      <c r="J10" s="48" t="s">
        <v>8</v>
      </c>
      <c r="K10" s="48" t="s">
        <v>120</v>
      </c>
      <c r="L10" s="49" t="s">
        <v>9</v>
      </c>
      <c r="M10" s="167"/>
    </row>
    <row r="11" spans="1:13" outlineLevel="1" x14ac:dyDescent="0.25">
      <c r="C11" s="50">
        <v>1</v>
      </c>
      <c r="D11" s="51" t="str">
        <f>D24</f>
        <v>Residential (Feb 2014)</v>
      </c>
      <c r="E11" s="52">
        <f>F28</f>
        <v>280</v>
      </c>
      <c r="F11" s="52">
        <f>G40</f>
        <v>529.89999999999986</v>
      </c>
      <c r="G11" s="53">
        <f>IF(E11=0,"NA",F11/E11)</f>
        <v>1.8924999999999994</v>
      </c>
      <c r="H11" s="54">
        <f>J55</f>
        <v>662.37499999999989</v>
      </c>
      <c r="I11" s="54">
        <f>K55</f>
        <v>240.86363636363629</v>
      </c>
      <c r="J11" s="54">
        <f>L55</f>
        <v>0</v>
      </c>
      <c r="K11" s="54">
        <f>M55</f>
        <v>0</v>
      </c>
      <c r="L11" s="54">
        <f>N55</f>
        <v>903.23863636363615</v>
      </c>
      <c r="M11" s="55">
        <f>E62</f>
        <v>49.500488068181802</v>
      </c>
    </row>
    <row r="12" spans="1:13" outlineLevel="1" x14ac:dyDescent="0.25">
      <c r="C12" s="56">
        <v>2</v>
      </c>
      <c r="D12" s="57">
        <f>D70</f>
        <v>0</v>
      </c>
      <c r="E12" s="58">
        <f>F74</f>
        <v>0</v>
      </c>
      <c r="F12" s="58">
        <f>G86</f>
        <v>0</v>
      </c>
      <c r="G12" s="59" t="str">
        <f t="shared" ref="G12:G16" si="0">IF(E12=0,"NA",F12/E12)</f>
        <v>NA</v>
      </c>
      <c r="H12" s="54">
        <f>H101</f>
        <v>1</v>
      </c>
      <c r="I12" s="54">
        <f>I101</f>
        <v>0</v>
      </c>
      <c r="J12" s="54">
        <f>K101</f>
        <v>0</v>
      </c>
      <c r="K12" s="54">
        <f>J101</f>
        <v>0</v>
      </c>
      <c r="L12" s="54">
        <f>J101</f>
        <v>0</v>
      </c>
      <c r="M12" s="60">
        <f>E109</f>
        <v>0</v>
      </c>
    </row>
    <row r="13" spans="1:13" outlineLevel="1" x14ac:dyDescent="0.25">
      <c r="C13" s="61">
        <v>3</v>
      </c>
      <c r="D13" s="57">
        <f>D117</f>
        <v>0</v>
      </c>
      <c r="E13" s="62">
        <f>F121</f>
        <v>0</v>
      </c>
      <c r="F13" s="58">
        <f>G133</f>
        <v>0</v>
      </c>
      <c r="G13" s="59" t="str">
        <f t="shared" si="0"/>
        <v>NA</v>
      </c>
      <c r="H13" s="54">
        <f>H148</f>
        <v>1</v>
      </c>
      <c r="I13" s="54">
        <f>I148</f>
        <v>0</v>
      </c>
      <c r="J13" s="54">
        <f>K148</f>
        <v>0</v>
      </c>
      <c r="K13" s="54">
        <f>J148</f>
        <v>0</v>
      </c>
      <c r="L13" s="54">
        <f>J148</f>
        <v>0</v>
      </c>
      <c r="M13" s="60">
        <f>E156</f>
        <v>0</v>
      </c>
    </row>
    <row r="14" spans="1:13" outlineLevel="1" x14ac:dyDescent="0.25">
      <c r="C14" s="61">
        <v>4</v>
      </c>
      <c r="D14" s="57">
        <f>D164</f>
        <v>0</v>
      </c>
      <c r="E14" s="62">
        <f>F168</f>
        <v>0</v>
      </c>
      <c r="F14" s="58">
        <f>G180</f>
        <v>0</v>
      </c>
      <c r="G14" s="59" t="str">
        <f t="shared" si="0"/>
        <v>NA</v>
      </c>
      <c r="H14" s="54">
        <f>H195</f>
        <v>1</v>
      </c>
      <c r="I14" s="54">
        <f>I195</f>
        <v>0</v>
      </c>
      <c r="J14" s="54">
        <f>K195</f>
        <v>0</v>
      </c>
      <c r="K14" s="54">
        <f>J195</f>
        <v>0</v>
      </c>
      <c r="L14" s="54">
        <f>J195</f>
        <v>0</v>
      </c>
      <c r="M14" s="60">
        <f>E203</f>
        <v>0</v>
      </c>
    </row>
    <row r="15" spans="1:13" ht="15.75" outlineLevel="1" thickBot="1" x14ac:dyDescent="0.3">
      <c r="C15" s="63">
        <v>5</v>
      </c>
      <c r="D15" s="64">
        <f>D211</f>
        <v>0</v>
      </c>
      <c r="E15" s="62">
        <f>F215</f>
        <v>0</v>
      </c>
      <c r="F15" s="58">
        <f>G227</f>
        <v>0</v>
      </c>
      <c r="G15" s="65" t="str">
        <f t="shared" si="0"/>
        <v>NA</v>
      </c>
      <c r="H15" s="54">
        <f>H242</f>
        <v>1</v>
      </c>
      <c r="I15" s="54">
        <f>I242</f>
        <v>0</v>
      </c>
      <c r="J15" s="54">
        <f>K242</f>
        <v>0</v>
      </c>
      <c r="K15" s="54">
        <f>J242</f>
        <v>0</v>
      </c>
      <c r="L15" s="54">
        <f>J242</f>
        <v>0</v>
      </c>
      <c r="M15" s="66">
        <f>E250</f>
        <v>0</v>
      </c>
    </row>
    <row r="16" spans="1:13" s="30" customFormat="1" ht="15.75" outlineLevel="1" thickBot="1" x14ac:dyDescent="0.3">
      <c r="C16" s="168" t="s">
        <v>9</v>
      </c>
      <c r="D16" s="169"/>
      <c r="E16" s="67">
        <f>SUM(E11:E15)</f>
        <v>280</v>
      </c>
      <c r="F16" s="67">
        <f>SUM(F11:F15)</f>
        <v>529.89999999999986</v>
      </c>
      <c r="G16" s="68">
        <f t="shared" si="0"/>
        <v>1.8924999999999994</v>
      </c>
      <c r="H16" s="69">
        <f t="shared" ref="H16:M16" si="1">SUM(H11:H15)</f>
        <v>666.37499999999989</v>
      </c>
      <c r="I16" s="70">
        <f t="shared" si="1"/>
        <v>240.86363636363629</v>
      </c>
      <c r="J16" s="70">
        <f t="shared" si="1"/>
        <v>0</v>
      </c>
      <c r="K16" s="70">
        <f t="shared" si="1"/>
        <v>0</v>
      </c>
      <c r="L16" s="71">
        <f t="shared" si="1"/>
        <v>903.23863636363615</v>
      </c>
      <c r="M16" s="72">
        <f t="shared" si="1"/>
        <v>49.500488068181802</v>
      </c>
    </row>
    <row r="17" spans="1:32" ht="15.75" outlineLevel="1" x14ac:dyDescent="0.25">
      <c r="C17" s="32"/>
      <c r="D17" s="41"/>
    </row>
    <row r="18" spans="1:32" outlineLevel="1" x14ac:dyDescent="0.25"/>
    <row r="19" spans="1:32" s="73" customFormat="1" x14ac:dyDescent="0.25">
      <c r="A19" s="30" t="s">
        <v>65</v>
      </c>
      <c r="B19" s="30"/>
      <c r="C19" s="30"/>
      <c r="D19" s="30"/>
      <c r="I19" s="74"/>
      <c r="J19" s="74"/>
      <c r="L19" s="74"/>
      <c r="M19" s="74"/>
      <c r="N19" s="74"/>
      <c r="O19" s="74"/>
      <c r="P19" s="74"/>
    </row>
    <row r="20" spans="1:32" s="73" customFormat="1" outlineLevel="1" x14ac:dyDescent="0.25">
      <c r="A20" s="75"/>
      <c r="B20" s="75"/>
      <c r="C20" s="76"/>
      <c r="D20" s="74"/>
      <c r="H20" s="74"/>
      <c r="I20" s="74"/>
      <c r="J20" s="74"/>
      <c r="L20" s="74"/>
      <c r="M20" s="74"/>
      <c r="N20" s="74"/>
      <c r="O20" s="74"/>
      <c r="P20" s="74"/>
    </row>
    <row r="21" spans="1:32" s="73" customFormat="1" outlineLevel="1" x14ac:dyDescent="0.25">
      <c r="A21" s="75"/>
      <c r="B21" s="75"/>
      <c r="C21" s="76"/>
      <c r="D21" s="74"/>
      <c r="H21" s="74"/>
      <c r="I21" s="74"/>
      <c r="J21" s="74"/>
      <c r="L21" s="74"/>
      <c r="M21" s="74"/>
      <c r="N21" s="74"/>
      <c r="O21" s="74"/>
      <c r="P21" s="74"/>
    </row>
    <row r="22" spans="1:32" s="73" customFormat="1" outlineLevel="1" x14ac:dyDescent="0.25">
      <c r="A22" s="75"/>
      <c r="B22" s="30" t="s">
        <v>29</v>
      </c>
      <c r="D22" s="74"/>
      <c r="H22" s="74"/>
      <c r="I22" s="74"/>
      <c r="J22" s="74"/>
      <c r="L22" s="74"/>
      <c r="M22" s="74"/>
      <c r="N22" s="74"/>
      <c r="O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</row>
    <row r="23" spans="1:32" s="73" customFormat="1" ht="15.75" outlineLevel="1" thickBot="1" x14ac:dyDescent="0.3">
      <c r="A23" s="75"/>
      <c r="B23" s="30"/>
      <c r="D23" s="74"/>
      <c r="H23" s="74"/>
      <c r="I23" s="74"/>
      <c r="J23" s="74"/>
      <c r="L23" s="74"/>
      <c r="M23" s="74"/>
      <c r="N23" s="74"/>
      <c r="O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1:32" s="73" customFormat="1" ht="16.5" outlineLevel="1" thickTop="1" thickBot="1" x14ac:dyDescent="0.3">
      <c r="A24" s="75"/>
      <c r="B24" s="30"/>
      <c r="C24" s="75" t="s">
        <v>30</v>
      </c>
      <c r="D24" s="174" t="s">
        <v>123</v>
      </c>
      <c r="E24" s="153"/>
      <c r="H24" s="74"/>
      <c r="I24" s="74"/>
      <c r="J24" s="74"/>
      <c r="L24" s="74"/>
      <c r="M24" s="74"/>
      <c r="N24" s="74"/>
      <c r="O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</row>
    <row r="25" spans="1:32" s="73" customFormat="1" ht="16.5" outlineLevel="1" thickTop="1" thickBot="1" x14ac:dyDescent="0.3">
      <c r="A25" s="75"/>
      <c r="B25" s="30"/>
      <c r="D25" s="74"/>
      <c r="G25" s="74"/>
      <c r="H25" s="74"/>
      <c r="I25" s="74"/>
      <c r="J25" s="74"/>
      <c r="K25" s="74"/>
      <c r="L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32" s="79" customFormat="1" ht="36" customHeight="1" outlineLevel="1" x14ac:dyDescent="0.25">
      <c r="A26" s="77"/>
      <c r="B26" s="78"/>
      <c r="D26" s="154" t="s">
        <v>31</v>
      </c>
      <c r="E26" s="155"/>
      <c r="F26" s="156"/>
    </row>
    <row r="27" spans="1:32" s="79" customFormat="1" ht="60.75" outlineLevel="1" thickBot="1" x14ac:dyDescent="0.3">
      <c r="A27" s="77"/>
      <c r="B27" s="78"/>
      <c r="D27" s="80" t="s">
        <v>32</v>
      </c>
      <c r="E27" s="81" t="s">
        <v>33</v>
      </c>
      <c r="F27" s="82" t="s">
        <v>34</v>
      </c>
    </row>
    <row r="28" spans="1:32" s="79" customFormat="1" ht="16.5" outlineLevel="1" thickTop="1" thickBot="1" x14ac:dyDescent="0.3">
      <c r="A28" s="77"/>
      <c r="B28" s="78"/>
      <c r="D28" s="83">
        <f>COUNTIF('Project Type #1'!B9:B58,"&lt;&gt;"&amp;"")</f>
        <v>40</v>
      </c>
      <c r="E28" s="84">
        <f>'Project Type #1'!C59</f>
        <v>7</v>
      </c>
      <c r="F28" s="85">
        <f>E28*D28</f>
        <v>280</v>
      </c>
    </row>
    <row r="29" spans="1:32" s="79" customFormat="1" ht="15.75" outlineLevel="1" thickTop="1" x14ac:dyDescent="0.25">
      <c r="A29" s="77"/>
      <c r="B29" s="78"/>
    </row>
    <row r="30" spans="1:32" s="79" customFormat="1" outlineLevel="1" x14ac:dyDescent="0.25">
      <c r="A30" s="77"/>
      <c r="B30" s="78"/>
    </row>
    <row r="31" spans="1:32" s="79" customFormat="1" outlineLevel="1" x14ac:dyDescent="0.25">
      <c r="A31" s="77"/>
      <c r="B31" s="78" t="s">
        <v>35</v>
      </c>
    </row>
    <row r="32" spans="1:32" s="79" customFormat="1" outlineLevel="1" x14ac:dyDescent="0.25">
      <c r="A32" s="77"/>
      <c r="B32" s="78"/>
      <c r="I32" s="1"/>
    </row>
    <row r="33" spans="1:8" s="79" customFormat="1" outlineLevel="1" x14ac:dyDescent="0.25">
      <c r="A33" s="77"/>
      <c r="B33" s="78"/>
      <c r="C33" s="86" t="s">
        <v>36</v>
      </c>
      <c r="H33" s="74"/>
    </row>
    <row r="34" spans="1:8" s="79" customFormat="1" outlineLevel="1" x14ac:dyDescent="0.25">
      <c r="A34" s="77"/>
      <c r="B34" s="78"/>
      <c r="C34" s="86" t="s">
        <v>37</v>
      </c>
      <c r="H34" s="74"/>
    </row>
    <row r="35" spans="1:8" s="79" customFormat="1" outlineLevel="1" x14ac:dyDescent="0.25">
      <c r="A35" s="77"/>
      <c r="B35" s="78"/>
      <c r="C35" s="86" t="s">
        <v>114</v>
      </c>
      <c r="H35" s="74"/>
    </row>
    <row r="36" spans="1:8" s="79" customFormat="1" outlineLevel="1" x14ac:dyDescent="0.25">
      <c r="A36" s="77"/>
      <c r="B36" s="78"/>
      <c r="C36" s="86" t="s">
        <v>115</v>
      </c>
      <c r="G36" s="86"/>
      <c r="H36" s="74"/>
    </row>
    <row r="37" spans="1:8" s="79" customFormat="1" ht="15.75" outlineLevel="1" thickBot="1" x14ac:dyDescent="0.3">
      <c r="A37" s="77"/>
      <c r="B37" s="78"/>
    </row>
    <row r="38" spans="1:8" s="79" customFormat="1" outlineLevel="1" x14ac:dyDescent="0.25">
      <c r="A38" s="77"/>
      <c r="B38" s="78"/>
      <c r="D38" s="87"/>
      <c r="E38" s="154" t="s">
        <v>38</v>
      </c>
      <c r="F38" s="155"/>
      <c r="G38" s="156"/>
    </row>
    <row r="39" spans="1:8" s="79" customFormat="1" ht="60.75" outlineLevel="1" thickBot="1" x14ac:dyDescent="0.3">
      <c r="A39" s="77"/>
      <c r="B39" s="78"/>
      <c r="D39" s="88" t="s">
        <v>39</v>
      </c>
      <c r="E39" s="80" t="s">
        <v>27</v>
      </c>
      <c r="F39" s="81" t="s">
        <v>40</v>
      </c>
      <c r="G39" s="82" t="s">
        <v>41</v>
      </c>
    </row>
    <row r="40" spans="1:8" s="79" customFormat="1" ht="16.5" outlineLevel="1" thickTop="1" thickBot="1" x14ac:dyDescent="0.3">
      <c r="A40" s="77"/>
      <c r="B40" s="78"/>
      <c r="D40" s="89" t="s">
        <v>42</v>
      </c>
      <c r="E40" s="84">
        <f>'Project Type #1'!D59</f>
        <v>1.8924999999999996</v>
      </c>
      <c r="F40" s="85">
        <f>E40*E28</f>
        <v>13.247499999999997</v>
      </c>
      <c r="G40" s="85">
        <f>E40*F28</f>
        <v>529.89999999999986</v>
      </c>
    </row>
    <row r="41" spans="1:8" s="79" customFormat="1" ht="16.5" outlineLevel="1" thickTop="1" thickBot="1" x14ac:dyDescent="0.3">
      <c r="A41" s="77"/>
      <c r="B41" s="78"/>
      <c r="D41" s="90" t="s">
        <v>64</v>
      </c>
      <c r="E41" s="91">
        <f>VLOOKUP(D40,$C$268:$D$270,2,)</f>
        <v>1.92</v>
      </c>
    </row>
    <row r="42" spans="1:8" s="79" customFormat="1" outlineLevel="1" x14ac:dyDescent="0.25">
      <c r="A42" s="77"/>
      <c r="B42" s="78"/>
    </row>
    <row r="43" spans="1:8" s="79" customFormat="1" outlineLevel="1" x14ac:dyDescent="0.25">
      <c r="A43" s="77"/>
      <c r="B43" s="78"/>
    </row>
    <row r="44" spans="1:8" s="79" customFormat="1" outlineLevel="1" x14ac:dyDescent="0.25">
      <c r="A44" s="77"/>
      <c r="B44" s="78" t="s">
        <v>66</v>
      </c>
    </row>
    <row r="45" spans="1:8" s="79" customFormat="1" ht="15.75" outlineLevel="1" thickBot="1" x14ac:dyDescent="0.3">
      <c r="A45" s="77"/>
      <c r="B45" s="78"/>
    </row>
    <row r="46" spans="1:8" s="79" customFormat="1" ht="15" customHeight="1" outlineLevel="1" thickBot="1" x14ac:dyDescent="0.3">
      <c r="A46" s="77"/>
      <c r="B46" s="78"/>
      <c r="D46" s="157" t="s">
        <v>121</v>
      </c>
      <c r="E46" s="158"/>
      <c r="F46" s="158"/>
      <c r="G46" s="159"/>
      <c r="H46" s="92"/>
    </row>
    <row r="47" spans="1:8" s="79" customFormat="1" ht="15.75" outlineLevel="1" thickBot="1" x14ac:dyDescent="0.3">
      <c r="A47" s="77"/>
      <c r="B47" s="78"/>
      <c r="D47" s="93" t="s">
        <v>7</v>
      </c>
      <c r="E47" s="94" t="s">
        <v>28</v>
      </c>
      <c r="F47" s="95" t="s">
        <v>8</v>
      </c>
      <c r="G47" s="96" t="s">
        <v>120</v>
      </c>
      <c r="H47" s="97"/>
    </row>
    <row r="48" spans="1:8" s="79" customFormat="1" ht="16.5" outlineLevel="1" thickTop="1" thickBot="1" x14ac:dyDescent="0.3">
      <c r="A48" s="77"/>
      <c r="B48" s="78"/>
      <c r="D48" s="27">
        <v>0.6</v>
      </c>
      <c r="E48" s="28">
        <v>0.55000000000000004</v>
      </c>
      <c r="F48" s="28">
        <v>0.91</v>
      </c>
      <c r="G48" s="29">
        <v>0.6</v>
      </c>
      <c r="H48" s="98"/>
    </row>
    <row r="49" spans="1:14" s="79" customFormat="1" ht="16.5" outlineLevel="1" thickTop="1" thickBot="1" x14ac:dyDescent="0.3">
      <c r="A49" s="77"/>
      <c r="B49" s="78"/>
      <c r="C49" s="90" t="s">
        <v>43</v>
      </c>
      <c r="D49" s="99">
        <v>0.6</v>
      </c>
      <c r="E49" s="99">
        <v>0.55000000000000004</v>
      </c>
      <c r="F49" s="99">
        <v>0.91</v>
      </c>
      <c r="G49" s="100">
        <v>0.6</v>
      </c>
      <c r="H49" s="101"/>
    </row>
    <row r="50" spans="1:14" s="79" customFormat="1" outlineLevel="1" x14ac:dyDescent="0.25">
      <c r="A50" s="77"/>
      <c r="B50" s="78"/>
    </row>
    <row r="51" spans="1:14" s="79" customFormat="1" outlineLevel="1" x14ac:dyDescent="0.25">
      <c r="A51" s="77"/>
      <c r="B51" s="78"/>
    </row>
    <row r="52" spans="1:14" s="79" customFormat="1" ht="15.75" outlineLevel="1" thickBot="1" x14ac:dyDescent="0.3">
      <c r="A52" s="77"/>
      <c r="B52" s="78"/>
    </row>
    <row r="53" spans="1:14" s="79" customFormat="1" ht="15" customHeight="1" outlineLevel="1" thickBot="1" x14ac:dyDescent="0.3">
      <c r="A53" s="77"/>
      <c r="B53" s="77"/>
      <c r="C53" s="78"/>
      <c r="D53" s="157" t="s">
        <v>44</v>
      </c>
      <c r="E53" s="158"/>
      <c r="F53" s="158"/>
      <c r="G53" s="158"/>
      <c r="H53" s="159"/>
      <c r="J53" s="157" t="s">
        <v>67</v>
      </c>
      <c r="K53" s="173"/>
      <c r="L53" s="173"/>
      <c r="M53" s="158"/>
      <c r="N53" s="159"/>
    </row>
    <row r="54" spans="1:14" s="79" customFormat="1" ht="30.75" outlineLevel="1" thickBot="1" x14ac:dyDescent="0.3">
      <c r="A54" s="77"/>
      <c r="B54" s="77"/>
      <c r="C54" s="78"/>
      <c r="D54" s="80" t="s">
        <v>7</v>
      </c>
      <c r="E54" s="102" t="s">
        <v>28</v>
      </c>
      <c r="F54" s="103" t="s">
        <v>8</v>
      </c>
      <c r="G54" s="104" t="s">
        <v>120</v>
      </c>
      <c r="H54" s="105" t="s">
        <v>45</v>
      </c>
      <c r="J54" s="80" t="s">
        <v>7</v>
      </c>
      <c r="K54" s="102" t="s">
        <v>28</v>
      </c>
      <c r="L54" s="106" t="s">
        <v>8</v>
      </c>
      <c r="M54" s="104" t="s">
        <v>120</v>
      </c>
      <c r="N54" s="105" t="s">
        <v>9</v>
      </c>
    </row>
    <row r="55" spans="1:14" s="79" customFormat="1" ht="16.5" outlineLevel="1" thickTop="1" thickBot="1" x14ac:dyDescent="0.3">
      <c r="A55" s="77"/>
      <c r="B55" s="77"/>
      <c r="C55" s="78"/>
      <c r="D55" s="27">
        <v>0.75</v>
      </c>
      <c r="E55" s="28">
        <v>0.25</v>
      </c>
      <c r="F55" s="145">
        <v>0</v>
      </c>
      <c r="G55" s="146">
        <v>0</v>
      </c>
      <c r="H55" s="107">
        <f>IF(SUM(D55:G55)=100%,100%,"Not equal to 100%")</f>
        <v>1</v>
      </c>
      <c r="J55" s="108">
        <f>$G40*D55/D48</f>
        <v>662.37499999999989</v>
      </c>
      <c r="K55" s="109">
        <f>$G40*E55/E48</f>
        <v>240.86363636363629</v>
      </c>
      <c r="L55" s="109">
        <f>$G40*F55/F48</f>
        <v>0</v>
      </c>
      <c r="M55" s="108">
        <f>$G40*G55/G48</f>
        <v>0</v>
      </c>
      <c r="N55" s="85">
        <f>SUM(J55:M55)</f>
        <v>903.23863636363615</v>
      </c>
    </row>
    <row r="56" spans="1:14" s="79" customFormat="1" ht="16.5" outlineLevel="1" thickTop="1" thickBot="1" x14ac:dyDescent="0.3">
      <c r="A56" s="77"/>
      <c r="B56" s="78"/>
      <c r="D56" s="74"/>
    </row>
    <row r="57" spans="1:14" s="79" customFormat="1" ht="15" customHeight="1" outlineLevel="1" thickBot="1" x14ac:dyDescent="0.3">
      <c r="A57" s="77"/>
      <c r="B57" s="78"/>
      <c r="C57" s="150" t="s">
        <v>10</v>
      </c>
      <c r="D57" s="110">
        <f>$D$256</f>
        <v>4.9869999999999998E-2</v>
      </c>
      <c r="E57" s="111">
        <f>$D$257</f>
        <v>6.837E-2</v>
      </c>
      <c r="F57" s="110">
        <f>$D$259</f>
        <v>2.9640000000000001E-3</v>
      </c>
      <c r="G57" s="112">
        <f>$D$258</f>
        <v>6.1149999999999996E-2</v>
      </c>
      <c r="H57" s="113"/>
      <c r="J57" s="157" t="s">
        <v>46</v>
      </c>
      <c r="K57" s="173"/>
      <c r="L57" s="173"/>
      <c r="M57" s="158"/>
      <c r="N57" s="159"/>
    </row>
    <row r="58" spans="1:14" s="79" customFormat="1" ht="15.75" outlineLevel="1" thickBot="1" x14ac:dyDescent="0.3">
      <c r="A58" s="77"/>
      <c r="B58" s="78"/>
      <c r="C58" s="151"/>
      <c r="D58" s="114" t="str">
        <f>$E$256</f>
        <v>t CO2e/GJ</v>
      </c>
      <c r="E58" s="114" t="str">
        <f>$E$256</f>
        <v>t CO2e/GJ</v>
      </c>
      <c r="F58" s="114" t="str">
        <f>$E$257</f>
        <v>t CO2e/GJ</v>
      </c>
      <c r="G58" s="115" t="str">
        <f>$E$257</f>
        <v>t CO2e/GJ</v>
      </c>
      <c r="H58" s="116"/>
      <c r="J58" s="80" t="s">
        <v>7</v>
      </c>
      <c r="K58" s="102" t="s">
        <v>28</v>
      </c>
      <c r="L58" s="104" t="s">
        <v>8</v>
      </c>
      <c r="M58" s="104" t="s">
        <v>120</v>
      </c>
      <c r="N58" s="105" t="s">
        <v>9</v>
      </c>
    </row>
    <row r="59" spans="1:14" s="79" customFormat="1" ht="15.75" outlineLevel="1" thickBot="1" x14ac:dyDescent="0.3">
      <c r="A59" s="77"/>
      <c r="B59" s="78"/>
      <c r="J59" s="108">
        <f>J55*D57</f>
        <v>33.03264124999999</v>
      </c>
      <c r="K59" s="108">
        <f>K55*E57</f>
        <v>16.467846818181812</v>
      </c>
      <c r="L59" s="108">
        <f>L55*F57</f>
        <v>0</v>
      </c>
      <c r="M59" s="108">
        <f>M55*G57</f>
        <v>0</v>
      </c>
      <c r="N59" s="108">
        <f>SUM(J59:M59)</f>
        <v>49.500488068181802</v>
      </c>
    </row>
    <row r="60" spans="1:14" s="79" customFormat="1" outlineLevel="1" x14ac:dyDescent="0.25">
      <c r="A60" s="77"/>
      <c r="B60" s="78"/>
    </row>
    <row r="61" spans="1:14" s="79" customFormat="1" ht="15.75" outlineLevel="1" thickBot="1" x14ac:dyDescent="0.3">
      <c r="A61" s="77"/>
      <c r="B61" s="78"/>
      <c r="C61" s="117"/>
      <c r="D61" s="118" t="s">
        <v>47</v>
      </c>
      <c r="E61" s="119" t="s">
        <v>9</v>
      </c>
      <c r="G61" s="120"/>
    </row>
    <row r="62" spans="1:14" s="79" customFormat="1" ht="45.75" outlineLevel="1" thickBot="1" x14ac:dyDescent="0.3">
      <c r="A62" s="77"/>
      <c r="B62" s="78"/>
      <c r="C62" s="121" t="s">
        <v>11</v>
      </c>
      <c r="D62" s="122">
        <f>IF(D28=0,,E62/D28)</f>
        <v>1.237512201704545</v>
      </c>
      <c r="E62" s="122">
        <f>N59</f>
        <v>49.500488068181802</v>
      </c>
      <c r="G62" s="120"/>
    </row>
    <row r="63" spans="1:14" s="79" customFormat="1" outlineLevel="1" x14ac:dyDescent="0.25">
      <c r="A63" s="77"/>
      <c r="B63" s="78"/>
      <c r="D63" s="117"/>
      <c r="F63" s="120"/>
      <c r="G63" s="120"/>
    </row>
    <row r="64" spans="1:14" s="79" customFormat="1" outlineLevel="1" x14ac:dyDescent="0.25">
      <c r="A64" s="77"/>
      <c r="B64" s="78"/>
      <c r="D64" s="117"/>
      <c r="F64" s="120"/>
      <c r="G64" s="120"/>
    </row>
    <row r="65" spans="1:32" s="73" customFormat="1" x14ac:dyDescent="0.25">
      <c r="A65" s="30" t="s">
        <v>116</v>
      </c>
      <c r="B65" s="30"/>
      <c r="C65" s="30"/>
      <c r="D65" s="30"/>
      <c r="I65" s="74"/>
      <c r="J65" s="74"/>
      <c r="K65" s="74"/>
      <c r="L65" s="74"/>
      <c r="M65" s="74"/>
      <c r="N65" s="74"/>
      <c r="O65" s="74"/>
      <c r="P65" s="74"/>
    </row>
    <row r="66" spans="1:32" s="73" customFormat="1" outlineLevel="1" x14ac:dyDescent="0.25">
      <c r="A66" s="75"/>
      <c r="B66" s="75"/>
      <c r="C66" s="76"/>
      <c r="D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1:32" s="73" customFormat="1" outlineLevel="1" x14ac:dyDescent="0.25">
      <c r="A67" s="75"/>
      <c r="B67" s="75"/>
      <c r="C67" s="76"/>
      <c r="D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1:32" s="73" customFormat="1" outlineLevel="1" x14ac:dyDescent="0.25">
      <c r="A68" s="75"/>
      <c r="B68" s="30" t="s">
        <v>29</v>
      </c>
      <c r="D68" s="74"/>
      <c r="H68" s="74"/>
      <c r="I68" s="74"/>
      <c r="J68" s="74"/>
      <c r="K68" s="74"/>
      <c r="L68" s="74"/>
      <c r="M68" s="74"/>
      <c r="N68" s="74"/>
      <c r="O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</row>
    <row r="69" spans="1:32" s="73" customFormat="1" ht="15.75" outlineLevel="1" thickBot="1" x14ac:dyDescent="0.3">
      <c r="A69" s="75"/>
      <c r="B69" s="30"/>
      <c r="D69" s="74"/>
      <c r="H69" s="74"/>
      <c r="I69" s="74"/>
      <c r="J69" s="74"/>
      <c r="K69" s="74"/>
      <c r="L69" s="74"/>
      <c r="M69" s="74"/>
      <c r="N69" s="74"/>
      <c r="O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</row>
    <row r="70" spans="1:32" s="73" customFormat="1" ht="16.5" outlineLevel="1" thickTop="1" thickBot="1" x14ac:dyDescent="0.3">
      <c r="A70" s="75"/>
      <c r="B70" s="30"/>
      <c r="C70" s="75" t="s">
        <v>30</v>
      </c>
      <c r="D70" s="152"/>
      <c r="E70" s="153"/>
      <c r="H70" s="74"/>
      <c r="I70" s="74"/>
      <c r="J70" s="74"/>
      <c r="K70" s="74"/>
      <c r="L70" s="74"/>
      <c r="M70" s="74"/>
      <c r="N70" s="74"/>
      <c r="O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</row>
    <row r="71" spans="1:32" s="73" customFormat="1" ht="16.5" outlineLevel="1" thickTop="1" thickBot="1" x14ac:dyDescent="0.3">
      <c r="A71" s="75"/>
      <c r="B71" s="30"/>
      <c r="D71" s="74"/>
      <c r="G71" s="74"/>
      <c r="H71" s="74"/>
      <c r="I71" s="74"/>
      <c r="J71" s="74"/>
      <c r="K71" s="74"/>
      <c r="L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32" s="79" customFormat="1" ht="36" customHeight="1" outlineLevel="1" x14ac:dyDescent="0.25">
      <c r="A72" s="77"/>
      <c r="B72" s="78"/>
      <c r="D72" s="154" t="s">
        <v>31</v>
      </c>
      <c r="E72" s="155"/>
      <c r="F72" s="156"/>
    </row>
    <row r="73" spans="1:32" s="79" customFormat="1" ht="60.75" outlineLevel="1" thickBot="1" x14ac:dyDescent="0.3">
      <c r="A73" s="77"/>
      <c r="B73" s="78"/>
      <c r="D73" s="80" t="s">
        <v>32</v>
      </c>
      <c r="E73" s="81" t="s">
        <v>33</v>
      </c>
      <c r="F73" s="82" t="s">
        <v>34</v>
      </c>
    </row>
    <row r="74" spans="1:32" s="79" customFormat="1" ht="16.5" outlineLevel="1" thickTop="1" thickBot="1" x14ac:dyDescent="0.3">
      <c r="A74" s="77"/>
      <c r="B74" s="78"/>
      <c r="D74" s="83">
        <f>COUNTIF('Project Type #2'!B9:B58,"&lt;&gt;"&amp;"")</f>
        <v>0</v>
      </c>
      <c r="E74" s="84">
        <f>'Project Type #2'!C59</f>
        <v>0</v>
      </c>
      <c r="F74" s="85">
        <f>E74*D74</f>
        <v>0</v>
      </c>
    </row>
    <row r="75" spans="1:32" s="79" customFormat="1" ht="15.75" outlineLevel="1" thickTop="1" x14ac:dyDescent="0.25">
      <c r="A75" s="77"/>
      <c r="B75" s="78"/>
    </row>
    <row r="76" spans="1:32" s="79" customFormat="1" outlineLevel="1" x14ac:dyDescent="0.25">
      <c r="A76" s="77"/>
      <c r="B76" s="78"/>
    </row>
    <row r="77" spans="1:32" s="79" customFormat="1" outlineLevel="1" x14ac:dyDescent="0.25">
      <c r="A77" s="77"/>
      <c r="B77" s="78" t="s">
        <v>35</v>
      </c>
    </row>
    <row r="78" spans="1:32" s="79" customFormat="1" outlineLevel="1" x14ac:dyDescent="0.25">
      <c r="A78" s="77"/>
      <c r="B78" s="78"/>
      <c r="I78" s="1"/>
    </row>
    <row r="79" spans="1:32" s="79" customFormat="1" outlineLevel="1" x14ac:dyDescent="0.25">
      <c r="A79" s="77"/>
      <c r="B79" s="78"/>
      <c r="C79" s="86" t="s">
        <v>36</v>
      </c>
      <c r="H79" s="74"/>
    </row>
    <row r="80" spans="1:32" s="79" customFormat="1" outlineLevel="1" x14ac:dyDescent="0.25">
      <c r="A80" s="77"/>
      <c r="B80" s="78"/>
      <c r="C80" s="86" t="s">
        <v>37</v>
      </c>
      <c r="H80" s="74"/>
    </row>
    <row r="81" spans="1:8" s="79" customFormat="1" outlineLevel="1" x14ac:dyDescent="0.25">
      <c r="A81" s="77"/>
      <c r="B81" s="78"/>
      <c r="C81" s="86" t="s">
        <v>114</v>
      </c>
      <c r="H81" s="74"/>
    </row>
    <row r="82" spans="1:8" s="79" customFormat="1" outlineLevel="1" x14ac:dyDescent="0.25">
      <c r="A82" s="77"/>
      <c r="B82" s="78"/>
      <c r="C82" s="86" t="s">
        <v>115</v>
      </c>
      <c r="G82" s="86"/>
      <c r="H82" s="74"/>
    </row>
    <row r="83" spans="1:8" s="79" customFormat="1" ht="15.75" outlineLevel="1" thickBot="1" x14ac:dyDescent="0.3">
      <c r="A83" s="77"/>
      <c r="B83" s="78"/>
    </row>
    <row r="84" spans="1:8" s="79" customFormat="1" outlineLevel="1" x14ac:dyDescent="0.25">
      <c r="A84" s="77"/>
      <c r="B84" s="78"/>
      <c r="D84" s="87"/>
      <c r="E84" s="154" t="s">
        <v>38</v>
      </c>
      <c r="F84" s="155"/>
      <c r="G84" s="156"/>
    </row>
    <row r="85" spans="1:8" s="79" customFormat="1" ht="60.75" outlineLevel="1" thickBot="1" x14ac:dyDescent="0.3">
      <c r="A85" s="77"/>
      <c r="B85" s="78"/>
      <c r="D85" s="88" t="s">
        <v>39</v>
      </c>
      <c r="E85" s="80" t="s">
        <v>27</v>
      </c>
      <c r="F85" s="81" t="s">
        <v>40</v>
      </c>
      <c r="G85" s="82" t="s">
        <v>41</v>
      </c>
    </row>
    <row r="86" spans="1:8" s="79" customFormat="1" ht="16.5" outlineLevel="1" thickTop="1" thickBot="1" x14ac:dyDescent="0.3">
      <c r="A86" s="77"/>
      <c r="B86" s="78"/>
      <c r="D86" s="89" t="s">
        <v>42</v>
      </c>
      <c r="E86" s="84">
        <f>'Project Type #2'!D59</f>
        <v>0</v>
      </c>
      <c r="F86" s="85">
        <f>E86*E74</f>
        <v>0</v>
      </c>
      <c r="G86" s="85">
        <f>E86*F74</f>
        <v>0</v>
      </c>
    </row>
    <row r="87" spans="1:8" s="79" customFormat="1" ht="16.5" outlineLevel="1" thickTop="1" thickBot="1" x14ac:dyDescent="0.3">
      <c r="A87" s="77"/>
      <c r="B87" s="78"/>
      <c r="D87" s="90" t="s">
        <v>64</v>
      </c>
      <c r="E87" s="91">
        <f>VLOOKUP(D86,$C$268:$D$270,2,)</f>
        <v>1.92</v>
      </c>
    </row>
    <row r="88" spans="1:8" s="79" customFormat="1" outlineLevel="1" x14ac:dyDescent="0.25">
      <c r="A88" s="77"/>
      <c r="B88" s="78"/>
    </row>
    <row r="89" spans="1:8" s="79" customFormat="1" outlineLevel="1" x14ac:dyDescent="0.25">
      <c r="A89" s="77"/>
      <c r="B89" s="78"/>
    </row>
    <row r="90" spans="1:8" s="79" customFormat="1" outlineLevel="1" x14ac:dyDescent="0.25">
      <c r="A90" s="77"/>
      <c r="B90" s="78" t="s">
        <v>66</v>
      </c>
    </row>
    <row r="91" spans="1:8" s="79" customFormat="1" ht="15.75" outlineLevel="1" thickBot="1" x14ac:dyDescent="0.3">
      <c r="A91" s="77"/>
      <c r="B91" s="78"/>
    </row>
    <row r="92" spans="1:8" s="79" customFormat="1" ht="15" customHeight="1" outlineLevel="1" thickBot="1" x14ac:dyDescent="0.3">
      <c r="A92" s="77"/>
      <c r="B92" s="78"/>
      <c r="D92" s="157" t="s">
        <v>121</v>
      </c>
      <c r="E92" s="158"/>
      <c r="F92" s="158"/>
      <c r="G92" s="159"/>
      <c r="H92" s="92"/>
    </row>
    <row r="93" spans="1:8" s="79" customFormat="1" ht="15.75" outlineLevel="1" thickBot="1" x14ac:dyDescent="0.3">
      <c r="A93" s="77"/>
      <c r="B93" s="78"/>
      <c r="D93" s="93" t="s">
        <v>7</v>
      </c>
      <c r="E93" s="94" t="s">
        <v>28</v>
      </c>
      <c r="F93" s="95" t="s">
        <v>8</v>
      </c>
      <c r="G93" s="96" t="s">
        <v>120</v>
      </c>
      <c r="H93" s="97"/>
    </row>
    <row r="94" spans="1:8" s="79" customFormat="1" ht="16.5" outlineLevel="1" thickTop="1" thickBot="1" x14ac:dyDescent="0.3">
      <c r="A94" s="77"/>
      <c r="B94" s="78"/>
      <c r="D94" s="27">
        <v>0.6</v>
      </c>
      <c r="E94" s="28">
        <v>0.55000000000000004</v>
      </c>
      <c r="F94" s="28">
        <v>0.91</v>
      </c>
      <c r="G94" s="29">
        <v>0.6</v>
      </c>
      <c r="H94" s="98"/>
    </row>
    <row r="95" spans="1:8" s="79" customFormat="1" ht="16.5" outlineLevel="1" thickTop="1" thickBot="1" x14ac:dyDescent="0.3">
      <c r="A95" s="77"/>
      <c r="B95" s="78"/>
      <c r="C95" s="90" t="s">
        <v>43</v>
      </c>
      <c r="D95" s="99">
        <v>0.6</v>
      </c>
      <c r="E95" s="99">
        <v>0.55000000000000004</v>
      </c>
      <c r="F95" s="99">
        <v>0.91</v>
      </c>
      <c r="G95" s="100">
        <v>0.6</v>
      </c>
      <c r="H95" s="101"/>
    </row>
    <row r="96" spans="1:8" s="79" customFormat="1" outlineLevel="1" x14ac:dyDescent="0.25">
      <c r="A96" s="77"/>
      <c r="B96" s="78"/>
    </row>
    <row r="97" spans="1:16" s="79" customFormat="1" outlineLevel="1" x14ac:dyDescent="0.25">
      <c r="A97" s="77"/>
      <c r="B97" s="78"/>
    </row>
    <row r="98" spans="1:16" s="79" customFormat="1" ht="15.75" outlineLevel="1" thickBot="1" x14ac:dyDescent="0.3">
      <c r="A98" s="77"/>
      <c r="B98" s="78"/>
    </row>
    <row r="99" spans="1:16" s="79" customFormat="1" ht="15" customHeight="1" outlineLevel="1" thickBot="1" x14ac:dyDescent="0.3">
      <c r="A99" s="77"/>
      <c r="B99" s="77"/>
      <c r="C99" s="78"/>
      <c r="D99" s="157" t="s">
        <v>44</v>
      </c>
      <c r="E99" s="158"/>
      <c r="F99" s="158"/>
      <c r="G99" s="158"/>
      <c r="H99" s="159"/>
      <c r="J99" s="157" t="s">
        <v>67</v>
      </c>
      <c r="K99" s="173"/>
      <c r="L99" s="173"/>
      <c r="M99" s="158"/>
      <c r="N99" s="159"/>
    </row>
    <row r="100" spans="1:16" s="79" customFormat="1" ht="30.75" outlineLevel="1" thickBot="1" x14ac:dyDescent="0.3">
      <c r="A100" s="77"/>
      <c r="B100" s="77"/>
      <c r="C100" s="78"/>
      <c r="D100" s="80" t="s">
        <v>7</v>
      </c>
      <c r="E100" s="102" t="s">
        <v>28</v>
      </c>
      <c r="F100" s="103" t="s">
        <v>122</v>
      </c>
      <c r="G100" s="104" t="s">
        <v>120</v>
      </c>
      <c r="H100" s="105" t="s">
        <v>45</v>
      </c>
      <c r="J100" s="80" t="s">
        <v>7</v>
      </c>
      <c r="K100" s="102" t="s">
        <v>28</v>
      </c>
      <c r="L100" s="106" t="s">
        <v>8</v>
      </c>
      <c r="M100" s="104" t="s">
        <v>120</v>
      </c>
      <c r="N100" s="105" t="s">
        <v>9</v>
      </c>
    </row>
    <row r="101" spans="1:16" s="79" customFormat="1" ht="16.5" outlineLevel="1" thickTop="1" thickBot="1" x14ac:dyDescent="0.3">
      <c r="A101" s="77"/>
      <c r="B101" s="77"/>
      <c r="C101" s="78"/>
      <c r="D101" s="27">
        <v>0.75</v>
      </c>
      <c r="E101" s="28">
        <v>0.25</v>
      </c>
      <c r="F101" s="145">
        <v>0</v>
      </c>
      <c r="G101" s="146">
        <v>0</v>
      </c>
      <c r="H101" s="107">
        <f>IF(SUM(D101:G101)=100%,100%,"Not equal to 100%")</f>
        <v>1</v>
      </c>
      <c r="J101" s="108">
        <f>$G86*D101/D94</f>
        <v>0</v>
      </c>
      <c r="K101" s="109">
        <f>$G86*E101/E94</f>
        <v>0</v>
      </c>
      <c r="L101" s="109">
        <f>$G86*F101/F94</f>
        <v>0</v>
      </c>
      <c r="M101" s="108">
        <f>$G86*G101/G94</f>
        <v>0</v>
      </c>
      <c r="N101" s="85">
        <f>SUM(J101:M101)</f>
        <v>0</v>
      </c>
    </row>
    <row r="102" spans="1:16" s="79" customFormat="1" ht="16.5" outlineLevel="1" thickTop="1" thickBot="1" x14ac:dyDescent="0.3">
      <c r="A102" s="77"/>
      <c r="B102" s="78"/>
      <c r="D102" s="74"/>
    </row>
    <row r="103" spans="1:16" s="79" customFormat="1" ht="15" customHeight="1" outlineLevel="1" thickBot="1" x14ac:dyDescent="0.3">
      <c r="A103" s="77"/>
      <c r="B103" s="78"/>
      <c r="C103" s="150" t="s">
        <v>10</v>
      </c>
      <c r="D103" s="110">
        <f>$D$256</f>
        <v>4.9869999999999998E-2</v>
      </c>
      <c r="E103" s="111">
        <f>$D$257</f>
        <v>6.837E-2</v>
      </c>
      <c r="F103" s="110">
        <f>$D$259</f>
        <v>2.9640000000000001E-3</v>
      </c>
      <c r="G103" s="112">
        <f>$D$258</f>
        <v>6.1149999999999996E-2</v>
      </c>
      <c r="H103" s="113"/>
      <c r="J103" s="157" t="s">
        <v>46</v>
      </c>
      <c r="K103" s="173"/>
      <c r="L103" s="173"/>
      <c r="M103" s="158"/>
      <c r="N103" s="159"/>
    </row>
    <row r="104" spans="1:16" s="79" customFormat="1" ht="15.75" outlineLevel="1" thickBot="1" x14ac:dyDescent="0.3">
      <c r="A104" s="77"/>
      <c r="B104" s="78"/>
      <c r="C104" s="151"/>
      <c r="D104" s="114" t="str">
        <f>$E$256</f>
        <v>t CO2e/GJ</v>
      </c>
      <c r="E104" s="114" t="str">
        <f>$E$256</f>
        <v>t CO2e/GJ</v>
      </c>
      <c r="F104" s="114" t="str">
        <f>$E$257</f>
        <v>t CO2e/GJ</v>
      </c>
      <c r="G104" s="115" t="str">
        <f>$E$257</f>
        <v>t CO2e/GJ</v>
      </c>
      <c r="H104" s="116"/>
      <c r="J104" s="80" t="s">
        <v>7</v>
      </c>
      <c r="K104" s="102" t="s">
        <v>28</v>
      </c>
      <c r="L104" s="104" t="s">
        <v>8</v>
      </c>
      <c r="M104" s="104" t="s">
        <v>120</v>
      </c>
      <c r="N104" s="105" t="s">
        <v>9</v>
      </c>
    </row>
    <row r="105" spans="1:16" s="79" customFormat="1" ht="15.75" outlineLevel="1" thickBot="1" x14ac:dyDescent="0.3">
      <c r="A105" s="77"/>
      <c r="B105" s="78"/>
      <c r="J105" s="108">
        <f>J101*D103</f>
        <v>0</v>
      </c>
      <c r="K105" s="108">
        <f>K101*E103</f>
        <v>0</v>
      </c>
      <c r="L105" s="108">
        <f>L101*F103</f>
        <v>0</v>
      </c>
      <c r="M105" s="108">
        <f>M101*G103</f>
        <v>0</v>
      </c>
      <c r="N105" s="108">
        <f>SUM(J105:M105)</f>
        <v>0</v>
      </c>
    </row>
    <row r="106" spans="1:16" s="79" customFormat="1" outlineLevel="1" x14ac:dyDescent="0.25">
      <c r="A106" s="77"/>
      <c r="B106" s="78"/>
    </row>
    <row r="107" spans="1:16" s="79" customFormat="1" outlineLevel="1" x14ac:dyDescent="0.25">
      <c r="A107" s="77"/>
      <c r="B107" s="78"/>
      <c r="L107" s="123"/>
    </row>
    <row r="108" spans="1:16" s="79" customFormat="1" ht="15.75" outlineLevel="1" thickBot="1" x14ac:dyDescent="0.3">
      <c r="A108" s="77"/>
      <c r="B108" s="78"/>
      <c r="C108" s="117"/>
      <c r="D108" s="118" t="s">
        <v>47</v>
      </c>
      <c r="E108" s="119" t="s">
        <v>9</v>
      </c>
      <c r="G108" s="120"/>
    </row>
    <row r="109" spans="1:16" s="79" customFormat="1" ht="45.75" outlineLevel="1" thickBot="1" x14ac:dyDescent="0.3">
      <c r="A109" s="77"/>
      <c r="B109" s="78"/>
      <c r="C109" s="121" t="s">
        <v>11</v>
      </c>
      <c r="D109" s="122">
        <f>IF(D74=0,,E109/D74)</f>
        <v>0</v>
      </c>
      <c r="E109" s="122">
        <f>N105</f>
        <v>0</v>
      </c>
      <c r="G109" s="120"/>
    </row>
    <row r="110" spans="1:16" s="79" customFormat="1" outlineLevel="1" x14ac:dyDescent="0.25">
      <c r="A110" s="77"/>
      <c r="B110" s="78"/>
      <c r="D110" s="117"/>
      <c r="F110" s="120"/>
      <c r="G110" s="120"/>
    </row>
    <row r="111" spans="1:16" s="79" customFormat="1" outlineLevel="1" x14ac:dyDescent="0.25">
      <c r="A111" s="77"/>
      <c r="B111" s="78"/>
      <c r="D111" s="117"/>
      <c r="F111" s="120"/>
      <c r="G111" s="120"/>
    </row>
    <row r="112" spans="1:16" s="73" customFormat="1" x14ac:dyDescent="0.25">
      <c r="A112" s="30" t="s">
        <v>117</v>
      </c>
      <c r="B112" s="30"/>
      <c r="C112" s="30"/>
      <c r="D112" s="30"/>
      <c r="I112" s="74"/>
      <c r="J112" s="74"/>
      <c r="K112" s="74"/>
      <c r="L112" s="74"/>
      <c r="M112" s="74"/>
      <c r="N112" s="74"/>
      <c r="O112" s="74"/>
      <c r="P112" s="74"/>
    </row>
    <row r="113" spans="1:32" s="73" customFormat="1" outlineLevel="1" x14ac:dyDescent="0.25">
      <c r="A113" s="75"/>
      <c r="B113" s="75"/>
      <c r="C113" s="76"/>
      <c r="D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1:32" s="73" customFormat="1" outlineLevel="1" x14ac:dyDescent="0.25">
      <c r="A114" s="75"/>
      <c r="B114" s="75"/>
      <c r="C114" s="76"/>
      <c r="D114" s="74"/>
      <c r="H114" s="74"/>
      <c r="I114" s="74"/>
      <c r="J114" s="74"/>
      <c r="K114" s="74"/>
      <c r="L114" s="74"/>
      <c r="M114" s="74"/>
      <c r="N114" s="74"/>
      <c r="O114" s="74"/>
      <c r="P114" s="74"/>
    </row>
    <row r="115" spans="1:32" s="73" customFormat="1" outlineLevel="1" x14ac:dyDescent="0.25">
      <c r="A115" s="75"/>
      <c r="B115" s="30" t="s">
        <v>29</v>
      </c>
      <c r="D115" s="74"/>
      <c r="H115" s="74"/>
      <c r="I115" s="74"/>
      <c r="J115" s="74"/>
      <c r="K115" s="74"/>
      <c r="L115" s="74"/>
      <c r="M115" s="74"/>
      <c r="N115" s="74"/>
      <c r="O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</row>
    <row r="116" spans="1:32" s="73" customFormat="1" ht="15.75" outlineLevel="1" thickBot="1" x14ac:dyDescent="0.3">
      <c r="A116" s="75"/>
      <c r="B116" s="30"/>
      <c r="D116" s="74"/>
      <c r="H116" s="74"/>
      <c r="I116" s="74"/>
      <c r="J116" s="74"/>
      <c r="K116" s="74"/>
      <c r="L116" s="74"/>
      <c r="M116" s="74"/>
      <c r="N116" s="74"/>
      <c r="O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</row>
    <row r="117" spans="1:32" s="73" customFormat="1" ht="16.5" outlineLevel="1" thickTop="1" thickBot="1" x14ac:dyDescent="0.3">
      <c r="A117" s="75"/>
      <c r="B117" s="30"/>
      <c r="C117" s="75" t="s">
        <v>30</v>
      </c>
      <c r="D117" s="152"/>
      <c r="E117" s="153"/>
      <c r="H117" s="74"/>
      <c r="I117" s="74"/>
      <c r="J117" s="74"/>
      <c r="K117" s="74"/>
      <c r="L117" s="74"/>
      <c r="M117" s="74"/>
      <c r="N117" s="74"/>
      <c r="O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</row>
    <row r="118" spans="1:32" s="73" customFormat="1" ht="16.5" outlineLevel="1" thickTop="1" thickBot="1" x14ac:dyDescent="0.3">
      <c r="A118" s="75"/>
      <c r="B118" s="30"/>
      <c r="D118" s="74"/>
      <c r="G118" s="74"/>
      <c r="H118" s="74"/>
      <c r="I118" s="74"/>
      <c r="J118" s="74"/>
      <c r="K118" s="74"/>
      <c r="L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32" s="79" customFormat="1" ht="36" customHeight="1" outlineLevel="1" x14ac:dyDescent="0.25">
      <c r="A119" s="77"/>
      <c r="B119" s="78"/>
      <c r="D119" s="154" t="s">
        <v>31</v>
      </c>
      <c r="E119" s="155"/>
      <c r="F119" s="156"/>
    </row>
    <row r="120" spans="1:32" s="79" customFormat="1" ht="60.75" outlineLevel="1" thickBot="1" x14ac:dyDescent="0.3">
      <c r="A120" s="77"/>
      <c r="B120" s="78"/>
      <c r="D120" s="80" t="s">
        <v>32</v>
      </c>
      <c r="E120" s="81" t="s">
        <v>33</v>
      </c>
      <c r="F120" s="82" t="s">
        <v>34</v>
      </c>
    </row>
    <row r="121" spans="1:32" s="79" customFormat="1" ht="16.5" outlineLevel="1" thickTop="1" thickBot="1" x14ac:dyDescent="0.3">
      <c r="A121" s="77"/>
      <c r="B121" s="78"/>
      <c r="D121" s="83">
        <f>COUNTIF('Project Type #3'!B9:B58,"&lt;&gt;"&amp;"")</f>
        <v>0</v>
      </c>
      <c r="E121" s="84">
        <f>'Project Type #3'!C59</f>
        <v>0</v>
      </c>
      <c r="F121" s="85">
        <f>E121*D121</f>
        <v>0</v>
      </c>
    </row>
    <row r="122" spans="1:32" s="79" customFormat="1" ht="15.75" outlineLevel="1" thickTop="1" x14ac:dyDescent="0.25">
      <c r="A122" s="77"/>
      <c r="B122" s="78"/>
    </row>
    <row r="123" spans="1:32" s="79" customFormat="1" outlineLevel="1" x14ac:dyDescent="0.25">
      <c r="A123" s="77"/>
      <c r="B123" s="78"/>
    </row>
    <row r="124" spans="1:32" s="79" customFormat="1" outlineLevel="1" x14ac:dyDescent="0.25">
      <c r="A124" s="77"/>
      <c r="B124" s="78" t="s">
        <v>35</v>
      </c>
    </row>
    <row r="125" spans="1:32" s="79" customFormat="1" outlineLevel="1" x14ac:dyDescent="0.25">
      <c r="A125" s="77"/>
      <c r="B125" s="78"/>
      <c r="I125" s="1"/>
    </row>
    <row r="126" spans="1:32" s="79" customFormat="1" outlineLevel="1" x14ac:dyDescent="0.25">
      <c r="A126" s="77"/>
      <c r="B126" s="78"/>
      <c r="C126" s="86" t="s">
        <v>36</v>
      </c>
      <c r="H126" s="74"/>
    </row>
    <row r="127" spans="1:32" s="79" customFormat="1" outlineLevel="1" x14ac:dyDescent="0.25">
      <c r="A127" s="77"/>
      <c r="B127" s="78"/>
      <c r="C127" s="86" t="s">
        <v>37</v>
      </c>
      <c r="H127" s="74"/>
    </row>
    <row r="128" spans="1:32" s="79" customFormat="1" outlineLevel="1" x14ac:dyDescent="0.25">
      <c r="A128" s="77"/>
      <c r="B128" s="78"/>
      <c r="C128" s="86" t="s">
        <v>114</v>
      </c>
      <c r="H128" s="74"/>
    </row>
    <row r="129" spans="1:8" s="79" customFormat="1" outlineLevel="1" x14ac:dyDescent="0.25">
      <c r="A129" s="77"/>
      <c r="B129" s="78"/>
      <c r="C129" s="86" t="s">
        <v>115</v>
      </c>
      <c r="G129" s="86"/>
      <c r="H129" s="74"/>
    </row>
    <row r="130" spans="1:8" s="79" customFormat="1" ht="15.75" outlineLevel="1" thickBot="1" x14ac:dyDescent="0.3">
      <c r="A130" s="77"/>
      <c r="B130" s="78"/>
    </row>
    <row r="131" spans="1:8" s="79" customFormat="1" outlineLevel="1" x14ac:dyDescent="0.25">
      <c r="A131" s="77"/>
      <c r="B131" s="78"/>
      <c r="D131" s="87"/>
      <c r="E131" s="154" t="s">
        <v>38</v>
      </c>
      <c r="F131" s="155"/>
      <c r="G131" s="156"/>
    </row>
    <row r="132" spans="1:8" s="79" customFormat="1" ht="60.75" outlineLevel="1" thickBot="1" x14ac:dyDescent="0.3">
      <c r="A132" s="77"/>
      <c r="B132" s="78"/>
      <c r="D132" s="88" t="s">
        <v>39</v>
      </c>
      <c r="E132" s="80" t="s">
        <v>27</v>
      </c>
      <c r="F132" s="81" t="s">
        <v>40</v>
      </c>
      <c r="G132" s="82" t="s">
        <v>41</v>
      </c>
    </row>
    <row r="133" spans="1:8" s="79" customFormat="1" ht="16.5" outlineLevel="1" thickTop="1" thickBot="1" x14ac:dyDescent="0.3">
      <c r="A133" s="77"/>
      <c r="B133" s="78"/>
      <c r="D133" s="89" t="s">
        <v>42</v>
      </c>
      <c r="E133" s="84">
        <f>'Project Type #3'!D59</f>
        <v>0</v>
      </c>
      <c r="F133" s="85">
        <f>E133*E121</f>
        <v>0</v>
      </c>
      <c r="G133" s="85">
        <f>E133*F121</f>
        <v>0</v>
      </c>
    </row>
    <row r="134" spans="1:8" s="79" customFormat="1" ht="16.5" outlineLevel="1" thickTop="1" thickBot="1" x14ac:dyDescent="0.3">
      <c r="A134" s="77"/>
      <c r="B134" s="78"/>
      <c r="D134" s="90" t="s">
        <v>64</v>
      </c>
      <c r="E134" s="91">
        <f>VLOOKUP(D133,$C$268:$D$270,2,)</f>
        <v>1.92</v>
      </c>
    </row>
    <row r="135" spans="1:8" s="79" customFormat="1" outlineLevel="1" x14ac:dyDescent="0.25">
      <c r="A135" s="77"/>
      <c r="B135" s="78"/>
    </row>
    <row r="136" spans="1:8" s="79" customFormat="1" outlineLevel="1" x14ac:dyDescent="0.25">
      <c r="A136" s="77"/>
      <c r="B136" s="78"/>
    </row>
    <row r="137" spans="1:8" s="79" customFormat="1" outlineLevel="1" x14ac:dyDescent="0.25">
      <c r="A137" s="77"/>
      <c r="B137" s="78" t="s">
        <v>66</v>
      </c>
    </row>
    <row r="138" spans="1:8" s="79" customFormat="1" ht="15.75" outlineLevel="1" thickBot="1" x14ac:dyDescent="0.3">
      <c r="A138" s="77"/>
      <c r="B138" s="78"/>
    </row>
    <row r="139" spans="1:8" s="79" customFormat="1" ht="15" customHeight="1" outlineLevel="1" thickBot="1" x14ac:dyDescent="0.3">
      <c r="A139" s="77"/>
      <c r="B139" s="78"/>
      <c r="D139" s="157" t="s">
        <v>121</v>
      </c>
      <c r="E139" s="158"/>
      <c r="F139" s="158"/>
      <c r="G139" s="159"/>
      <c r="H139" s="92"/>
    </row>
    <row r="140" spans="1:8" s="79" customFormat="1" ht="15.75" outlineLevel="1" thickBot="1" x14ac:dyDescent="0.3">
      <c r="A140" s="77"/>
      <c r="B140" s="78"/>
      <c r="D140" s="93" t="s">
        <v>7</v>
      </c>
      <c r="E140" s="94" t="s">
        <v>28</v>
      </c>
      <c r="F140" s="95" t="s">
        <v>8</v>
      </c>
      <c r="G140" s="96" t="s">
        <v>120</v>
      </c>
      <c r="H140" s="97"/>
    </row>
    <row r="141" spans="1:8" s="79" customFormat="1" ht="16.5" outlineLevel="1" thickTop="1" thickBot="1" x14ac:dyDescent="0.3">
      <c r="A141" s="77"/>
      <c r="B141" s="78"/>
      <c r="D141" s="27">
        <v>0.6</v>
      </c>
      <c r="E141" s="28">
        <v>0.55000000000000004</v>
      </c>
      <c r="F141" s="28">
        <v>0.91</v>
      </c>
      <c r="G141" s="29">
        <v>0.6</v>
      </c>
      <c r="H141" s="98"/>
    </row>
    <row r="142" spans="1:8" s="79" customFormat="1" ht="16.5" outlineLevel="1" thickTop="1" thickBot="1" x14ac:dyDescent="0.3">
      <c r="A142" s="77"/>
      <c r="B142" s="78"/>
      <c r="C142" s="90" t="s">
        <v>43</v>
      </c>
      <c r="D142" s="99">
        <v>0.6</v>
      </c>
      <c r="E142" s="99">
        <v>0.55000000000000004</v>
      </c>
      <c r="F142" s="99">
        <v>0.91</v>
      </c>
      <c r="G142" s="100">
        <v>0.6</v>
      </c>
      <c r="H142" s="101"/>
    </row>
    <row r="143" spans="1:8" s="79" customFormat="1" outlineLevel="1" x14ac:dyDescent="0.25">
      <c r="A143" s="77"/>
      <c r="B143" s="78"/>
    </row>
    <row r="144" spans="1:8" s="79" customFormat="1" outlineLevel="1" x14ac:dyDescent="0.25">
      <c r="A144" s="77"/>
      <c r="B144" s="78"/>
    </row>
    <row r="145" spans="1:16" s="79" customFormat="1" ht="15.75" outlineLevel="1" thickBot="1" x14ac:dyDescent="0.3">
      <c r="A145" s="77"/>
      <c r="B145" s="78"/>
    </row>
    <row r="146" spans="1:16" s="79" customFormat="1" ht="15" customHeight="1" outlineLevel="1" thickBot="1" x14ac:dyDescent="0.3">
      <c r="A146" s="77"/>
      <c r="B146" s="77"/>
      <c r="C146" s="78"/>
      <c r="D146" s="157" t="s">
        <v>44</v>
      </c>
      <c r="E146" s="158"/>
      <c r="F146" s="158"/>
      <c r="G146" s="158"/>
      <c r="H146" s="159"/>
      <c r="J146" s="157" t="s">
        <v>67</v>
      </c>
      <c r="K146" s="173"/>
      <c r="L146" s="173"/>
      <c r="M146" s="158"/>
      <c r="N146" s="159"/>
    </row>
    <row r="147" spans="1:16" s="79" customFormat="1" ht="30.75" outlineLevel="1" thickBot="1" x14ac:dyDescent="0.3">
      <c r="A147" s="77"/>
      <c r="B147" s="77"/>
      <c r="C147" s="78"/>
      <c r="D147" s="80" t="s">
        <v>7</v>
      </c>
      <c r="E147" s="102" t="s">
        <v>28</v>
      </c>
      <c r="F147" s="103" t="s">
        <v>122</v>
      </c>
      <c r="G147" s="104" t="s">
        <v>120</v>
      </c>
      <c r="H147" s="105" t="s">
        <v>45</v>
      </c>
      <c r="J147" s="80" t="s">
        <v>7</v>
      </c>
      <c r="K147" s="102" t="s">
        <v>28</v>
      </c>
      <c r="L147" s="106" t="s">
        <v>8</v>
      </c>
      <c r="M147" s="104" t="s">
        <v>120</v>
      </c>
      <c r="N147" s="105" t="s">
        <v>9</v>
      </c>
    </row>
    <row r="148" spans="1:16" s="79" customFormat="1" ht="16.5" outlineLevel="1" thickTop="1" thickBot="1" x14ac:dyDescent="0.3">
      <c r="A148" s="77"/>
      <c r="B148" s="77"/>
      <c r="C148" s="78"/>
      <c r="D148" s="27">
        <v>0.75</v>
      </c>
      <c r="E148" s="28">
        <v>0.25</v>
      </c>
      <c r="F148" s="145">
        <v>0</v>
      </c>
      <c r="G148" s="146">
        <v>0</v>
      </c>
      <c r="H148" s="107">
        <f>IF(SUM(D148:G148)=100%,100%,"Not equal to 100%")</f>
        <v>1</v>
      </c>
      <c r="J148" s="108">
        <f>$G133*D148/D141</f>
        <v>0</v>
      </c>
      <c r="K148" s="109">
        <f>$G133*E148/E141</f>
        <v>0</v>
      </c>
      <c r="L148" s="109">
        <f>$G133*F148/F141</f>
        <v>0</v>
      </c>
      <c r="M148" s="108">
        <f>$G133*G148/G141</f>
        <v>0</v>
      </c>
      <c r="N148" s="85">
        <f>SUM(J148:M148)</f>
        <v>0</v>
      </c>
    </row>
    <row r="149" spans="1:16" s="79" customFormat="1" ht="16.5" outlineLevel="1" thickTop="1" thickBot="1" x14ac:dyDescent="0.3">
      <c r="A149" s="77"/>
      <c r="B149" s="78"/>
      <c r="D149" s="74"/>
    </row>
    <row r="150" spans="1:16" s="79" customFormat="1" ht="15" customHeight="1" outlineLevel="1" thickBot="1" x14ac:dyDescent="0.3">
      <c r="A150" s="77"/>
      <c r="B150" s="78"/>
      <c r="C150" s="150" t="s">
        <v>10</v>
      </c>
      <c r="D150" s="110">
        <f>$D$256</f>
        <v>4.9869999999999998E-2</v>
      </c>
      <c r="E150" s="111">
        <f>$D$257</f>
        <v>6.837E-2</v>
      </c>
      <c r="F150" s="110">
        <f>$D$259</f>
        <v>2.9640000000000001E-3</v>
      </c>
      <c r="G150" s="112">
        <f>$D$258</f>
        <v>6.1149999999999996E-2</v>
      </c>
      <c r="H150" s="113"/>
      <c r="J150" s="157" t="s">
        <v>46</v>
      </c>
      <c r="K150" s="173"/>
      <c r="L150" s="173"/>
      <c r="M150" s="158"/>
      <c r="N150" s="159"/>
    </row>
    <row r="151" spans="1:16" s="79" customFormat="1" ht="15.75" outlineLevel="1" thickBot="1" x14ac:dyDescent="0.3">
      <c r="A151" s="77"/>
      <c r="B151" s="78"/>
      <c r="C151" s="151"/>
      <c r="D151" s="114" t="str">
        <f>$E$256</f>
        <v>t CO2e/GJ</v>
      </c>
      <c r="E151" s="114" t="str">
        <f>$E$256</f>
        <v>t CO2e/GJ</v>
      </c>
      <c r="F151" s="114" t="str">
        <f>$E$257</f>
        <v>t CO2e/GJ</v>
      </c>
      <c r="G151" s="115" t="str">
        <f>$E$257</f>
        <v>t CO2e/GJ</v>
      </c>
      <c r="H151" s="116"/>
      <c r="J151" s="80" t="s">
        <v>7</v>
      </c>
      <c r="K151" s="102" t="s">
        <v>28</v>
      </c>
      <c r="L151" s="104" t="s">
        <v>8</v>
      </c>
      <c r="M151" s="104" t="s">
        <v>120</v>
      </c>
      <c r="N151" s="105" t="s">
        <v>9</v>
      </c>
    </row>
    <row r="152" spans="1:16" s="79" customFormat="1" ht="15.75" outlineLevel="1" thickBot="1" x14ac:dyDescent="0.3">
      <c r="A152" s="77"/>
      <c r="B152" s="78"/>
      <c r="J152" s="108">
        <f>J148*D150</f>
        <v>0</v>
      </c>
      <c r="K152" s="108">
        <f>K148*E150</f>
        <v>0</v>
      </c>
      <c r="L152" s="108">
        <f>L148*F150</f>
        <v>0</v>
      </c>
      <c r="M152" s="108">
        <f>M148*G150</f>
        <v>0</v>
      </c>
      <c r="N152" s="108">
        <f>SUM(J152:M152)</f>
        <v>0</v>
      </c>
    </row>
    <row r="153" spans="1:16" s="79" customFormat="1" outlineLevel="1" x14ac:dyDescent="0.25">
      <c r="A153" s="77"/>
      <c r="B153" s="78"/>
    </row>
    <row r="154" spans="1:16" s="79" customFormat="1" outlineLevel="1" x14ac:dyDescent="0.25">
      <c r="A154" s="77"/>
      <c r="B154" s="78"/>
      <c r="L154" s="123"/>
    </row>
    <row r="155" spans="1:16" s="79" customFormat="1" ht="15.75" outlineLevel="1" thickBot="1" x14ac:dyDescent="0.3">
      <c r="A155" s="77"/>
      <c r="B155" s="78"/>
      <c r="C155" s="117"/>
      <c r="D155" s="118" t="s">
        <v>47</v>
      </c>
      <c r="E155" s="119" t="s">
        <v>9</v>
      </c>
      <c r="G155" s="120"/>
    </row>
    <row r="156" spans="1:16" s="79" customFormat="1" ht="45.75" outlineLevel="1" thickBot="1" x14ac:dyDescent="0.3">
      <c r="A156" s="77"/>
      <c r="B156" s="78"/>
      <c r="C156" s="121" t="s">
        <v>11</v>
      </c>
      <c r="D156" s="122">
        <f>IF(D121=0,,E156/D121)</f>
        <v>0</v>
      </c>
      <c r="E156" s="122">
        <f>N152</f>
        <v>0</v>
      </c>
      <c r="G156" s="120"/>
    </row>
    <row r="157" spans="1:16" s="79" customFormat="1" outlineLevel="1" x14ac:dyDescent="0.25">
      <c r="A157" s="77"/>
      <c r="B157" s="78"/>
      <c r="D157" s="117"/>
      <c r="F157" s="120"/>
      <c r="G157" s="120"/>
    </row>
    <row r="158" spans="1:16" s="79" customFormat="1" outlineLevel="1" x14ac:dyDescent="0.25">
      <c r="A158" s="77"/>
      <c r="B158" s="78"/>
      <c r="D158" s="117"/>
      <c r="F158" s="120"/>
      <c r="G158" s="120"/>
    </row>
    <row r="159" spans="1:16" s="73" customFormat="1" x14ac:dyDescent="0.25">
      <c r="A159" s="30" t="s">
        <v>118</v>
      </c>
      <c r="B159" s="30"/>
      <c r="C159" s="30"/>
      <c r="D159" s="30"/>
      <c r="I159" s="74"/>
      <c r="J159" s="74"/>
      <c r="K159" s="74"/>
      <c r="L159" s="74"/>
      <c r="M159" s="74"/>
      <c r="N159" s="74"/>
      <c r="O159" s="74"/>
      <c r="P159" s="74"/>
    </row>
    <row r="160" spans="1:16" s="73" customFormat="1" outlineLevel="1" x14ac:dyDescent="0.25">
      <c r="A160" s="75"/>
      <c r="B160" s="75"/>
      <c r="C160" s="76"/>
      <c r="D160" s="74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1:32" s="73" customFormat="1" outlineLevel="1" x14ac:dyDescent="0.25">
      <c r="A161" s="75"/>
      <c r="B161" s="75"/>
      <c r="C161" s="76"/>
      <c r="D161" s="74"/>
      <c r="H161" s="74"/>
      <c r="I161" s="74"/>
      <c r="J161" s="74"/>
      <c r="K161" s="74"/>
      <c r="L161" s="74"/>
      <c r="M161" s="74"/>
      <c r="N161" s="74"/>
      <c r="O161" s="74"/>
      <c r="P161" s="74"/>
    </row>
    <row r="162" spans="1:32" s="73" customFormat="1" outlineLevel="1" x14ac:dyDescent="0.25">
      <c r="A162" s="75"/>
      <c r="B162" s="30" t="s">
        <v>29</v>
      </c>
      <c r="D162" s="74"/>
      <c r="H162" s="74"/>
      <c r="I162" s="74"/>
      <c r="J162" s="74"/>
      <c r="K162" s="74"/>
      <c r="L162" s="74"/>
      <c r="M162" s="74"/>
      <c r="N162" s="74"/>
      <c r="O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</row>
    <row r="163" spans="1:32" s="73" customFormat="1" ht="15.75" outlineLevel="1" thickBot="1" x14ac:dyDescent="0.3">
      <c r="A163" s="75"/>
      <c r="B163" s="30"/>
      <c r="D163" s="74"/>
      <c r="H163" s="74"/>
      <c r="I163" s="74"/>
      <c r="J163" s="74"/>
      <c r="K163" s="74"/>
      <c r="L163" s="74"/>
      <c r="M163" s="74"/>
      <c r="N163" s="74"/>
      <c r="O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</row>
    <row r="164" spans="1:32" s="73" customFormat="1" ht="16.5" outlineLevel="1" thickTop="1" thickBot="1" x14ac:dyDescent="0.3">
      <c r="A164" s="75"/>
      <c r="B164" s="30"/>
      <c r="C164" s="75" t="s">
        <v>30</v>
      </c>
      <c r="D164" s="152"/>
      <c r="E164" s="153"/>
      <c r="H164" s="74"/>
      <c r="I164" s="74"/>
      <c r="J164" s="74"/>
      <c r="K164" s="74"/>
      <c r="L164" s="74"/>
      <c r="M164" s="74"/>
      <c r="N164" s="74"/>
      <c r="O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</row>
    <row r="165" spans="1:32" s="73" customFormat="1" ht="16.5" outlineLevel="1" thickTop="1" thickBot="1" x14ac:dyDescent="0.3">
      <c r="A165" s="75"/>
      <c r="B165" s="30"/>
      <c r="D165" s="74"/>
      <c r="G165" s="74"/>
      <c r="H165" s="74"/>
      <c r="I165" s="74"/>
      <c r="J165" s="74"/>
      <c r="K165" s="74"/>
      <c r="L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32" s="79" customFormat="1" ht="36" customHeight="1" outlineLevel="1" x14ac:dyDescent="0.25">
      <c r="A166" s="77"/>
      <c r="B166" s="78"/>
      <c r="D166" s="154" t="s">
        <v>31</v>
      </c>
      <c r="E166" s="155"/>
      <c r="F166" s="156"/>
    </row>
    <row r="167" spans="1:32" s="79" customFormat="1" ht="60.75" outlineLevel="1" thickBot="1" x14ac:dyDescent="0.3">
      <c r="A167" s="77"/>
      <c r="B167" s="78"/>
      <c r="D167" s="80" t="s">
        <v>32</v>
      </c>
      <c r="E167" s="81" t="s">
        <v>33</v>
      </c>
      <c r="F167" s="82" t="s">
        <v>34</v>
      </c>
    </row>
    <row r="168" spans="1:32" s="79" customFormat="1" ht="16.5" outlineLevel="1" thickTop="1" thickBot="1" x14ac:dyDescent="0.3">
      <c r="A168" s="77"/>
      <c r="B168" s="78"/>
      <c r="D168" s="83">
        <f>COUNTIF('Project Type #4'!B9:B58,"&lt;&gt;"&amp;"")</f>
        <v>0</v>
      </c>
      <c r="E168" s="84">
        <f>'Project Type #4'!C59</f>
        <v>0</v>
      </c>
      <c r="F168" s="85">
        <f>E168*D168</f>
        <v>0</v>
      </c>
    </row>
    <row r="169" spans="1:32" s="79" customFormat="1" ht="15.75" outlineLevel="1" thickTop="1" x14ac:dyDescent="0.25">
      <c r="A169" s="77"/>
      <c r="B169" s="78"/>
    </row>
    <row r="170" spans="1:32" s="79" customFormat="1" outlineLevel="1" x14ac:dyDescent="0.25">
      <c r="A170" s="77"/>
      <c r="B170" s="78"/>
    </row>
    <row r="171" spans="1:32" s="79" customFormat="1" outlineLevel="1" x14ac:dyDescent="0.25">
      <c r="A171" s="77"/>
      <c r="B171" s="78" t="s">
        <v>35</v>
      </c>
    </row>
    <row r="172" spans="1:32" s="79" customFormat="1" outlineLevel="1" x14ac:dyDescent="0.25">
      <c r="A172" s="77"/>
      <c r="B172" s="78"/>
      <c r="I172" s="1"/>
    </row>
    <row r="173" spans="1:32" s="79" customFormat="1" outlineLevel="1" x14ac:dyDescent="0.25">
      <c r="A173" s="77"/>
      <c r="B173" s="78"/>
      <c r="C173" s="86" t="s">
        <v>36</v>
      </c>
      <c r="H173" s="74"/>
    </row>
    <row r="174" spans="1:32" s="79" customFormat="1" outlineLevel="1" x14ac:dyDescent="0.25">
      <c r="A174" s="77"/>
      <c r="B174" s="78"/>
      <c r="C174" s="86" t="s">
        <v>37</v>
      </c>
      <c r="H174" s="74"/>
    </row>
    <row r="175" spans="1:32" s="79" customFormat="1" outlineLevel="1" x14ac:dyDescent="0.25">
      <c r="A175" s="77"/>
      <c r="B175" s="78"/>
      <c r="C175" s="86" t="s">
        <v>114</v>
      </c>
      <c r="H175" s="74"/>
    </row>
    <row r="176" spans="1:32" s="79" customFormat="1" outlineLevel="1" x14ac:dyDescent="0.25">
      <c r="A176" s="77"/>
      <c r="B176" s="78"/>
      <c r="C176" s="86" t="s">
        <v>115</v>
      </c>
      <c r="G176" s="86"/>
      <c r="H176" s="74"/>
    </row>
    <row r="177" spans="1:8" s="79" customFormat="1" ht="15.75" outlineLevel="1" thickBot="1" x14ac:dyDescent="0.3">
      <c r="A177" s="77"/>
      <c r="B177" s="78"/>
    </row>
    <row r="178" spans="1:8" s="79" customFormat="1" outlineLevel="1" x14ac:dyDescent="0.25">
      <c r="A178" s="77"/>
      <c r="B178" s="78"/>
      <c r="D178" s="87"/>
      <c r="E178" s="154" t="s">
        <v>38</v>
      </c>
      <c r="F178" s="155"/>
      <c r="G178" s="156"/>
    </row>
    <row r="179" spans="1:8" s="79" customFormat="1" ht="60.75" outlineLevel="1" thickBot="1" x14ac:dyDescent="0.3">
      <c r="A179" s="77"/>
      <c r="B179" s="78"/>
      <c r="D179" s="88" t="s">
        <v>39</v>
      </c>
      <c r="E179" s="80" t="s">
        <v>27</v>
      </c>
      <c r="F179" s="81" t="s">
        <v>40</v>
      </c>
      <c r="G179" s="82" t="s">
        <v>41</v>
      </c>
    </row>
    <row r="180" spans="1:8" s="79" customFormat="1" ht="16.5" outlineLevel="1" thickTop="1" thickBot="1" x14ac:dyDescent="0.3">
      <c r="A180" s="77"/>
      <c r="B180" s="78"/>
      <c r="D180" s="89" t="s">
        <v>42</v>
      </c>
      <c r="E180" s="84">
        <f>'Project Type #4'!D59</f>
        <v>0</v>
      </c>
      <c r="F180" s="85">
        <f>E180*E168</f>
        <v>0</v>
      </c>
      <c r="G180" s="85">
        <f>E180*F168</f>
        <v>0</v>
      </c>
    </row>
    <row r="181" spans="1:8" s="79" customFormat="1" ht="16.5" outlineLevel="1" thickTop="1" thickBot="1" x14ac:dyDescent="0.3">
      <c r="A181" s="77"/>
      <c r="B181" s="78"/>
      <c r="D181" s="90" t="s">
        <v>64</v>
      </c>
      <c r="E181" s="91">
        <f>VLOOKUP(D180,$C$268:$D$270,2,)</f>
        <v>1.92</v>
      </c>
    </row>
    <row r="182" spans="1:8" s="79" customFormat="1" outlineLevel="1" x14ac:dyDescent="0.25">
      <c r="A182" s="77"/>
      <c r="B182" s="78"/>
    </row>
    <row r="183" spans="1:8" s="79" customFormat="1" outlineLevel="1" x14ac:dyDescent="0.25">
      <c r="A183" s="77"/>
      <c r="B183" s="78"/>
    </row>
    <row r="184" spans="1:8" s="79" customFormat="1" outlineLevel="1" x14ac:dyDescent="0.25">
      <c r="A184" s="77"/>
      <c r="B184" s="78" t="s">
        <v>66</v>
      </c>
    </row>
    <row r="185" spans="1:8" s="79" customFormat="1" ht="15.75" outlineLevel="1" thickBot="1" x14ac:dyDescent="0.3">
      <c r="A185" s="77"/>
      <c r="B185" s="78"/>
    </row>
    <row r="186" spans="1:8" s="79" customFormat="1" ht="15" customHeight="1" outlineLevel="1" thickBot="1" x14ac:dyDescent="0.3">
      <c r="A186" s="77"/>
      <c r="B186" s="78"/>
      <c r="D186" s="157" t="s">
        <v>121</v>
      </c>
      <c r="E186" s="158"/>
      <c r="F186" s="158"/>
      <c r="G186" s="159"/>
      <c r="H186" s="92"/>
    </row>
    <row r="187" spans="1:8" s="79" customFormat="1" ht="15.75" outlineLevel="1" thickBot="1" x14ac:dyDescent="0.3">
      <c r="A187" s="77"/>
      <c r="B187" s="78"/>
      <c r="D187" s="93" t="s">
        <v>7</v>
      </c>
      <c r="E187" s="94" t="s">
        <v>28</v>
      </c>
      <c r="F187" s="95" t="s">
        <v>8</v>
      </c>
      <c r="G187" s="96" t="s">
        <v>120</v>
      </c>
      <c r="H187" s="97"/>
    </row>
    <row r="188" spans="1:8" s="79" customFormat="1" ht="16.5" outlineLevel="1" thickTop="1" thickBot="1" x14ac:dyDescent="0.3">
      <c r="A188" s="77"/>
      <c r="B188" s="78"/>
      <c r="D188" s="27">
        <v>0.6</v>
      </c>
      <c r="E188" s="28">
        <v>0.55000000000000004</v>
      </c>
      <c r="F188" s="28">
        <v>0.91</v>
      </c>
      <c r="G188" s="29">
        <v>0.6</v>
      </c>
      <c r="H188" s="98"/>
    </row>
    <row r="189" spans="1:8" s="79" customFormat="1" ht="16.5" outlineLevel="1" thickTop="1" thickBot="1" x14ac:dyDescent="0.3">
      <c r="A189" s="77"/>
      <c r="B189" s="78"/>
      <c r="C189" s="90" t="s">
        <v>43</v>
      </c>
      <c r="D189" s="99">
        <v>0.6</v>
      </c>
      <c r="E189" s="99">
        <v>0.55000000000000004</v>
      </c>
      <c r="F189" s="99">
        <v>0.91</v>
      </c>
      <c r="G189" s="100">
        <v>0.6</v>
      </c>
      <c r="H189" s="101"/>
    </row>
    <row r="190" spans="1:8" s="79" customFormat="1" outlineLevel="1" x14ac:dyDescent="0.25">
      <c r="A190" s="77"/>
      <c r="B190" s="78"/>
    </row>
    <row r="191" spans="1:8" s="79" customFormat="1" outlineLevel="1" x14ac:dyDescent="0.25">
      <c r="A191" s="77"/>
      <c r="B191" s="78"/>
    </row>
    <row r="192" spans="1:8" s="79" customFormat="1" ht="15.75" outlineLevel="1" thickBot="1" x14ac:dyDescent="0.3">
      <c r="A192" s="77"/>
      <c r="B192" s="78"/>
    </row>
    <row r="193" spans="1:16" s="79" customFormat="1" ht="15" customHeight="1" outlineLevel="1" thickBot="1" x14ac:dyDescent="0.3">
      <c r="A193" s="77"/>
      <c r="B193" s="77"/>
      <c r="C193" s="78"/>
      <c r="D193" s="157" t="s">
        <v>44</v>
      </c>
      <c r="E193" s="158"/>
      <c r="F193" s="158"/>
      <c r="G193" s="158"/>
      <c r="H193" s="159"/>
      <c r="J193" s="157" t="s">
        <v>67</v>
      </c>
      <c r="K193" s="173"/>
      <c r="L193" s="173"/>
      <c r="M193" s="158"/>
      <c r="N193" s="159"/>
    </row>
    <row r="194" spans="1:16" s="79" customFormat="1" ht="30.75" outlineLevel="1" thickBot="1" x14ac:dyDescent="0.3">
      <c r="A194" s="77"/>
      <c r="B194" s="77"/>
      <c r="C194" s="78"/>
      <c r="D194" s="80" t="s">
        <v>7</v>
      </c>
      <c r="E194" s="102" t="s">
        <v>28</v>
      </c>
      <c r="F194" s="103" t="s">
        <v>122</v>
      </c>
      <c r="G194" s="104" t="s">
        <v>120</v>
      </c>
      <c r="H194" s="105" t="s">
        <v>45</v>
      </c>
      <c r="J194" s="80" t="s">
        <v>7</v>
      </c>
      <c r="K194" s="102" t="s">
        <v>28</v>
      </c>
      <c r="L194" s="106" t="s">
        <v>8</v>
      </c>
      <c r="M194" s="104" t="s">
        <v>120</v>
      </c>
      <c r="N194" s="105" t="s">
        <v>9</v>
      </c>
    </row>
    <row r="195" spans="1:16" s="79" customFormat="1" ht="16.5" outlineLevel="1" thickTop="1" thickBot="1" x14ac:dyDescent="0.3">
      <c r="A195" s="77"/>
      <c r="B195" s="77"/>
      <c r="C195" s="78"/>
      <c r="D195" s="27">
        <v>0.75</v>
      </c>
      <c r="E195" s="28">
        <v>0.25</v>
      </c>
      <c r="F195" s="145">
        <v>0</v>
      </c>
      <c r="G195" s="146">
        <v>0</v>
      </c>
      <c r="H195" s="107">
        <f>IF(SUM(D195:G195)=100%,100%,"Not equal to 100%")</f>
        <v>1</v>
      </c>
      <c r="J195" s="108">
        <f>$G180*D195/D188</f>
        <v>0</v>
      </c>
      <c r="K195" s="109">
        <f>$G180*E195/E188</f>
        <v>0</v>
      </c>
      <c r="L195" s="109">
        <f>$G180*F195/F188</f>
        <v>0</v>
      </c>
      <c r="M195" s="108">
        <f>$G180*G195/G188</f>
        <v>0</v>
      </c>
      <c r="N195" s="85">
        <f>SUM(J195:M195)</f>
        <v>0</v>
      </c>
    </row>
    <row r="196" spans="1:16" s="79" customFormat="1" ht="16.5" outlineLevel="1" thickTop="1" thickBot="1" x14ac:dyDescent="0.3">
      <c r="A196" s="77"/>
      <c r="B196" s="78"/>
      <c r="D196" s="74"/>
    </row>
    <row r="197" spans="1:16" s="79" customFormat="1" ht="15" customHeight="1" outlineLevel="1" thickBot="1" x14ac:dyDescent="0.3">
      <c r="A197" s="77"/>
      <c r="B197" s="78"/>
      <c r="C197" s="150" t="s">
        <v>10</v>
      </c>
      <c r="D197" s="110">
        <f>$D$256</f>
        <v>4.9869999999999998E-2</v>
      </c>
      <c r="E197" s="111">
        <f>$D$257</f>
        <v>6.837E-2</v>
      </c>
      <c r="F197" s="110">
        <f>$D$259</f>
        <v>2.9640000000000001E-3</v>
      </c>
      <c r="G197" s="112">
        <f>$D$258</f>
        <v>6.1149999999999996E-2</v>
      </c>
      <c r="H197" s="113"/>
      <c r="J197" s="157" t="s">
        <v>46</v>
      </c>
      <c r="K197" s="173"/>
      <c r="L197" s="173"/>
      <c r="M197" s="158"/>
      <c r="N197" s="159"/>
    </row>
    <row r="198" spans="1:16" s="79" customFormat="1" ht="15.75" outlineLevel="1" thickBot="1" x14ac:dyDescent="0.3">
      <c r="A198" s="77"/>
      <c r="B198" s="78"/>
      <c r="C198" s="151"/>
      <c r="D198" s="114" t="str">
        <f>$E$256</f>
        <v>t CO2e/GJ</v>
      </c>
      <c r="E198" s="114" t="str">
        <f>$E$256</f>
        <v>t CO2e/GJ</v>
      </c>
      <c r="F198" s="114" t="str">
        <f>$E$257</f>
        <v>t CO2e/GJ</v>
      </c>
      <c r="G198" s="115" t="str">
        <f>$E$257</f>
        <v>t CO2e/GJ</v>
      </c>
      <c r="H198" s="116"/>
      <c r="J198" s="80" t="s">
        <v>7</v>
      </c>
      <c r="K198" s="102" t="s">
        <v>28</v>
      </c>
      <c r="L198" s="104" t="s">
        <v>8</v>
      </c>
      <c r="M198" s="104" t="s">
        <v>120</v>
      </c>
      <c r="N198" s="105" t="s">
        <v>9</v>
      </c>
    </row>
    <row r="199" spans="1:16" s="79" customFormat="1" ht="15.75" outlineLevel="1" thickBot="1" x14ac:dyDescent="0.3">
      <c r="A199" s="77"/>
      <c r="B199" s="78"/>
      <c r="J199" s="108">
        <f>J195*D197</f>
        <v>0</v>
      </c>
      <c r="K199" s="108">
        <f>K195*E197</f>
        <v>0</v>
      </c>
      <c r="L199" s="108">
        <f>L195*F197</f>
        <v>0</v>
      </c>
      <c r="M199" s="108">
        <f>M195*G197</f>
        <v>0</v>
      </c>
      <c r="N199" s="108">
        <f>SUM(J199:M199)</f>
        <v>0</v>
      </c>
    </row>
    <row r="200" spans="1:16" s="79" customFormat="1" outlineLevel="1" x14ac:dyDescent="0.25">
      <c r="A200" s="77"/>
      <c r="B200" s="78"/>
    </row>
    <row r="201" spans="1:16" s="79" customFormat="1" outlineLevel="1" x14ac:dyDescent="0.25">
      <c r="A201" s="77"/>
      <c r="B201" s="78"/>
      <c r="L201" s="123"/>
    </row>
    <row r="202" spans="1:16" s="79" customFormat="1" ht="15.75" outlineLevel="1" thickBot="1" x14ac:dyDescent="0.3">
      <c r="A202" s="77"/>
      <c r="B202" s="78"/>
      <c r="C202" s="117"/>
      <c r="D202" s="118" t="s">
        <v>47</v>
      </c>
      <c r="E202" s="119" t="s">
        <v>9</v>
      </c>
      <c r="G202" s="120"/>
    </row>
    <row r="203" spans="1:16" s="79" customFormat="1" ht="45.75" outlineLevel="1" thickBot="1" x14ac:dyDescent="0.3">
      <c r="A203" s="77"/>
      <c r="B203" s="78"/>
      <c r="C203" s="121" t="s">
        <v>11</v>
      </c>
      <c r="D203" s="122">
        <f>IF(D168=0,,E203/D168)</f>
        <v>0</v>
      </c>
      <c r="E203" s="122">
        <f>N199</f>
        <v>0</v>
      </c>
      <c r="G203" s="120"/>
    </row>
    <row r="204" spans="1:16" s="79" customFormat="1" outlineLevel="1" x14ac:dyDescent="0.25">
      <c r="A204" s="77"/>
      <c r="B204" s="78"/>
      <c r="D204" s="117"/>
      <c r="F204" s="120"/>
      <c r="G204" s="120"/>
    </row>
    <row r="205" spans="1:16" s="79" customFormat="1" outlineLevel="1" x14ac:dyDescent="0.25">
      <c r="A205" s="77"/>
      <c r="B205" s="78"/>
      <c r="D205" s="117"/>
      <c r="F205" s="120"/>
      <c r="G205" s="120"/>
    </row>
    <row r="206" spans="1:16" s="73" customFormat="1" x14ac:dyDescent="0.25">
      <c r="A206" s="30" t="s">
        <v>119</v>
      </c>
      <c r="B206" s="30"/>
      <c r="C206" s="30"/>
      <c r="D206" s="30"/>
      <c r="I206" s="74"/>
      <c r="J206" s="74"/>
      <c r="K206" s="74"/>
      <c r="L206" s="74"/>
      <c r="M206" s="74"/>
      <c r="N206" s="74"/>
      <c r="O206" s="74"/>
      <c r="P206" s="74"/>
    </row>
    <row r="207" spans="1:16" s="73" customFormat="1" outlineLevel="1" x14ac:dyDescent="0.25">
      <c r="A207" s="75"/>
      <c r="B207" s="75"/>
      <c r="C207" s="76"/>
      <c r="D207" s="74"/>
      <c r="H207" s="74"/>
      <c r="I207" s="74"/>
      <c r="J207" s="74"/>
      <c r="K207" s="74"/>
      <c r="L207" s="74"/>
      <c r="M207" s="74"/>
      <c r="N207" s="74"/>
      <c r="O207" s="74"/>
      <c r="P207" s="74"/>
    </row>
    <row r="208" spans="1:16" s="73" customFormat="1" outlineLevel="1" x14ac:dyDescent="0.25">
      <c r="A208" s="75"/>
      <c r="B208" s="75"/>
      <c r="C208" s="76"/>
      <c r="D208" s="74"/>
      <c r="H208" s="74"/>
      <c r="I208" s="74"/>
      <c r="J208" s="74"/>
      <c r="K208" s="74"/>
      <c r="L208" s="74"/>
      <c r="M208" s="74"/>
      <c r="N208" s="74"/>
      <c r="O208" s="74"/>
      <c r="P208" s="74"/>
    </row>
    <row r="209" spans="1:32" s="73" customFormat="1" outlineLevel="1" x14ac:dyDescent="0.25">
      <c r="A209" s="75"/>
      <c r="B209" s="30" t="s">
        <v>29</v>
      </c>
      <c r="D209" s="74"/>
      <c r="H209" s="74"/>
      <c r="I209" s="74"/>
      <c r="J209" s="74"/>
      <c r="K209" s="74"/>
      <c r="L209" s="74"/>
      <c r="M209" s="74"/>
      <c r="N209" s="74"/>
      <c r="O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</row>
    <row r="210" spans="1:32" s="73" customFormat="1" ht="15.75" outlineLevel="1" thickBot="1" x14ac:dyDescent="0.3">
      <c r="A210" s="75"/>
      <c r="B210" s="30"/>
      <c r="D210" s="74"/>
      <c r="H210" s="74"/>
      <c r="I210" s="74"/>
      <c r="J210" s="74"/>
      <c r="K210" s="74"/>
      <c r="L210" s="74"/>
      <c r="M210" s="74"/>
      <c r="N210" s="74"/>
      <c r="O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</row>
    <row r="211" spans="1:32" s="73" customFormat="1" ht="16.5" outlineLevel="1" thickTop="1" thickBot="1" x14ac:dyDescent="0.3">
      <c r="A211" s="75"/>
      <c r="B211" s="30"/>
      <c r="C211" s="75" t="s">
        <v>30</v>
      </c>
      <c r="D211" s="152"/>
      <c r="E211" s="153"/>
      <c r="H211" s="74"/>
      <c r="I211" s="74"/>
      <c r="J211" s="74"/>
      <c r="K211" s="74"/>
      <c r="L211" s="74"/>
      <c r="M211" s="74"/>
      <c r="N211" s="74"/>
      <c r="O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</row>
    <row r="212" spans="1:32" s="73" customFormat="1" ht="16.5" outlineLevel="1" thickTop="1" thickBot="1" x14ac:dyDescent="0.3">
      <c r="A212" s="75"/>
      <c r="B212" s="30"/>
      <c r="D212" s="74"/>
      <c r="G212" s="74"/>
      <c r="H212" s="74"/>
      <c r="I212" s="74"/>
      <c r="J212" s="74"/>
      <c r="K212" s="74"/>
      <c r="L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</row>
    <row r="213" spans="1:32" s="79" customFormat="1" ht="36" customHeight="1" outlineLevel="1" x14ac:dyDescent="0.25">
      <c r="A213" s="77"/>
      <c r="B213" s="78"/>
      <c r="D213" s="154" t="s">
        <v>31</v>
      </c>
      <c r="E213" s="155"/>
      <c r="F213" s="156"/>
    </row>
    <row r="214" spans="1:32" s="79" customFormat="1" ht="60.75" outlineLevel="1" thickBot="1" x14ac:dyDescent="0.3">
      <c r="A214" s="77"/>
      <c r="B214" s="78"/>
      <c r="D214" s="80" t="s">
        <v>32</v>
      </c>
      <c r="E214" s="81" t="s">
        <v>33</v>
      </c>
      <c r="F214" s="82" t="s">
        <v>34</v>
      </c>
    </row>
    <row r="215" spans="1:32" s="79" customFormat="1" ht="16.5" outlineLevel="1" thickTop="1" thickBot="1" x14ac:dyDescent="0.3">
      <c r="A215" s="77"/>
      <c r="B215" s="78"/>
      <c r="D215" s="83">
        <f>COUNTIF('Project Type #5'!B9:B58,"&lt;&gt;"&amp;"")</f>
        <v>0</v>
      </c>
      <c r="E215" s="84">
        <f>'Project Type #5'!C59</f>
        <v>0</v>
      </c>
      <c r="F215" s="85">
        <f>E215*D215</f>
        <v>0</v>
      </c>
    </row>
    <row r="216" spans="1:32" s="79" customFormat="1" ht="15.75" outlineLevel="1" thickTop="1" x14ac:dyDescent="0.25">
      <c r="A216" s="77"/>
      <c r="B216" s="78"/>
    </row>
    <row r="217" spans="1:32" s="79" customFormat="1" outlineLevel="1" x14ac:dyDescent="0.25">
      <c r="A217" s="77"/>
      <c r="B217" s="78"/>
    </row>
    <row r="218" spans="1:32" s="79" customFormat="1" outlineLevel="1" x14ac:dyDescent="0.25">
      <c r="A218" s="77"/>
      <c r="B218" s="78" t="s">
        <v>35</v>
      </c>
    </row>
    <row r="219" spans="1:32" s="79" customFormat="1" outlineLevel="1" x14ac:dyDescent="0.25">
      <c r="A219" s="77"/>
      <c r="B219" s="78"/>
      <c r="I219" s="1"/>
    </row>
    <row r="220" spans="1:32" s="79" customFormat="1" outlineLevel="1" x14ac:dyDescent="0.25">
      <c r="A220" s="77"/>
      <c r="B220" s="78"/>
      <c r="C220" s="86" t="s">
        <v>36</v>
      </c>
      <c r="H220" s="74"/>
    </row>
    <row r="221" spans="1:32" s="79" customFormat="1" outlineLevel="1" x14ac:dyDescent="0.25">
      <c r="A221" s="77"/>
      <c r="B221" s="78"/>
      <c r="C221" s="86" t="s">
        <v>37</v>
      </c>
      <c r="H221" s="74"/>
    </row>
    <row r="222" spans="1:32" s="79" customFormat="1" outlineLevel="1" x14ac:dyDescent="0.25">
      <c r="A222" s="77"/>
      <c r="B222" s="78"/>
      <c r="C222" s="86" t="s">
        <v>114</v>
      </c>
      <c r="H222" s="74"/>
    </row>
    <row r="223" spans="1:32" s="79" customFormat="1" outlineLevel="1" x14ac:dyDescent="0.25">
      <c r="A223" s="77"/>
      <c r="B223" s="78"/>
      <c r="C223" s="86" t="s">
        <v>115</v>
      </c>
      <c r="G223" s="86"/>
      <c r="H223" s="74"/>
    </row>
    <row r="224" spans="1:32" s="79" customFormat="1" ht="15.75" outlineLevel="1" thickBot="1" x14ac:dyDescent="0.3">
      <c r="A224" s="77"/>
      <c r="B224" s="78"/>
    </row>
    <row r="225" spans="1:14" s="79" customFormat="1" outlineLevel="1" x14ac:dyDescent="0.25">
      <c r="A225" s="77"/>
      <c r="B225" s="78"/>
      <c r="D225" s="87"/>
      <c r="E225" s="154" t="s">
        <v>38</v>
      </c>
      <c r="F225" s="155"/>
      <c r="G225" s="156"/>
    </row>
    <row r="226" spans="1:14" s="79" customFormat="1" ht="60.75" outlineLevel="1" thickBot="1" x14ac:dyDescent="0.3">
      <c r="A226" s="77"/>
      <c r="B226" s="78"/>
      <c r="D226" s="88" t="s">
        <v>39</v>
      </c>
      <c r="E226" s="80" t="s">
        <v>27</v>
      </c>
      <c r="F226" s="81" t="s">
        <v>40</v>
      </c>
      <c r="G226" s="82" t="s">
        <v>41</v>
      </c>
    </row>
    <row r="227" spans="1:14" s="79" customFormat="1" ht="16.5" outlineLevel="1" thickTop="1" thickBot="1" x14ac:dyDescent="0.3">
      <c r="A227" s="77"/>
      <c r="B227" s="78"/>
      <c r="D227" s="89" t="s">
        <v>42</v>
      </c>
      <c r="E227" s="84">
        <f>'Project Type #5'!D59</f>
        <v>0</v>
      </c>
      <c r="F227" s="85">
        <f>E227*E215</f>
        <v>0</v>
      </c>
      <c r="G227" s="85">
        <f>E227*F215</f>
        <v>0</v>
      </c>
    </row>
    <row r="228" spans="1:14" s="79" customFormat="1" ht="16.5" outlineLevel="1" thickTop="1" thickBot="1" x14ac:dyDescent="0.3">
      <c r="A228" s="77"/>
      <c r="B228" s="78"/>
      <c r="D228" s="90" t="s">
        <v>64</v>
      </c>
      <c r="E228" s="91">
        <f>VLOOKUP(D227,$C$268:$D$270,2,)</f>
        <v>1.92</v>
      </c>
    </row>
    <row r="229" spans="1:14" s="79" customFormat="1" outlineLevel="1" x14ac:dyDescent="0.25">
      <c r="A229" s="77"/>
      <c r="B229" s="78"/>
    </row>
    <row r="230" spans="1:14" s="79" customFormat="1" outlineLevel="1" x14ac:dyDescent="0.25">
      <c r="A230" s="77"/>
      <c r="B230" s="78"/>
    </row>
    <row r="231" spans="1:14" s="79" customFormat="1" outlineLevel="1" x14ac:dyDescent="0.25">
      <c r="A231" s="77"/>
      <c r="B231" s="78" t="s">
        <v>66</v>
      </c>
    </row>
    <row r="232" spans="1:14" s="79" customFormat="1" ht="15.75" outlineLevel="1" thickBot="1" x14ac:dyDescent="0.3">
      <c r="A232" s="77"/>
      <c r="B232" s="78"/>
    </row>
    <row r="233" spans="1:14" s="79" customFormat="1" ht="15" customHeight="1" outlineLevel="1" thickBot="1" x14ac:dyDescent="0.3">
      <c r="A233" s="77"/>
      <c r="B233" s="78"/>
      <c r="D233" s="157" t="s">
        <v>121</v>
      </c>
      <c r="E233" s="158"/>
      <c r="F233" s="158"/>
      <c r="G233" s="159"/>
      <c r="H233" s="92"/>
    </row>
    <row r="234" spans="1:14" s="79" customFormat="1" ht="15.75" outlineLevel="1" thickBot="1" x14ac:dyDescent="0.3">
      <c r="A234" s="77"/>
      <c r="B234" s="78"/>
      <c r="D234" s="93" t="s">
        <v>7</v>
      </c>
      <c r="E234" s="94" t="s">
        <v>28</v>
      </c>
      <c r="F234" s="95" t="s">
        <v>8</v>
      </c>
      <c r="G234" s="96" t="s">
        <v>120</v>
      </c>
      <c r="H234" s="97"/>
    </row>
    <row r="235" spans="1:14" s="79" customFormat="1" ht="16.5" outlineLevel="1" thickTop="1" thickBot="1" x14ac:dyDescent="0.3">
      <c r="A235" s="77"/>
      <c r="B235" s="78"/>
      <c r="D235" s="27">
        <v>0.6</v>
      </c>
      <c r="E235" s="28">
        <v>0.55000000000000004</v>
      </c>
      <c r="F235" s="28">
        <v>0.91</v>
      </c>
      <c r="G235" s="29">
        <v>0.6</v>
      </c>
      <c r="H235" s="98"/>
    </row>
    <row r="236" spans="1:14" s="79" customFormat="1" ht="16.5" outlineLevel="1" thickTop="1" thickBot="1" x14ac:dyDescent="0.3">
      <c r="A236" s="77"/>
      <c r="B236" s="78"/>
      <c r="C236" s="90" t="s">
        <v>43</v>
      </c>
      <c r="D236" s="99">
        <v>0.6</v>
      </c>
      <c r="E236" s="99">
        <v>0.55000000000000004</v>
      </c>
      <c r="F236" s="99">
        <v>0.91</v>
      </c>
      <c r="G236" s="100">
        <v>0.6</v>
      </c>
      <c r="H236" s="101"/>
    </row>
    <row r="237" spans="1:14" s="79" customFormat="1" outlineLevel="1" x14ac:dyDescent="0.25">
      <c r="A237" s="77"/>
      <c r="B237" s="78"/>
    </row>
    <row r="238" spans="1:14" s="79" customFormat="1" outlineLevel="1" x14ac:dyDescent="0.25">
      <c r="A238" s="77"/>
      <c r="B238" s="78"/>
    </row>
    <row r="239" spans="1:14" s="79" customFormat="1" ht="15.75" outlineLevel="1" thickBot="1" x14ac:dyDescent="0.3">
      <c r="A239" s="77"/>
      <c r="B239" s="78"/>
    </row>
    <row r="240" spans="1:14" s="79" customFormat="1" ht="15" customHeight="1" outlineLevel="1" thickBot="1" x14ac:dyDescent="0.3">
      <c r="A240" s="77"/>
      <c r="B240" s="77"/>
      <c r="C240" s="78"/>
      <c r="D240" s="157" t="s">
        <v>44</v>
      </c>
      <c r="E240" s="158"/>
      <c r="F240" s="158"/>
      <c r="G240" s="158"/>
      <c r="H240" s="159"/>
      <c r="J240" s="157" t="s">
        <v>67</v>
      </c>
      <c r="K240" s="173"/>
      <c r="L240" s="173"/>
      <c r="M240" s="158"/>
      <c r="N240" s="159"/>
    </row>
    <row r="241" spans="1:14" s="79" customFormat="1" ht="30.75" outlineLevel="1" thickBot="1" x14ac:dyDescent="0.3">
      <c r="A241" s="77"/>
      <c r="B241" s="77"/>
      <c r="C241" s="78"/>
      <c r="D241" s="80" t="s">
        <v>7</v>
      </c>
      <c r="E241" s="102" t="s">
        <v>28</v>
      </c>
      <c r="F241" s="103" t="s">
        <v>122</v>
      </c>
      <c r="G241" s="104" t="s">
        <v>120</v>
      </c>
      <c r="H241" s="105" t="s">
        <v>45</v>
      </c>
      <c r="J241" s="80" t="s">
        <v>7</v>
      </c>
      <c r="K241" s="102" t="s">
        <v>28</v>
      </c>
      <c r="L241" s="106" t="s">
        <v>8</v>
      </c>
      <c r="M241" s="104" t="s">
        <v>120</v>
      </c>
      <c r="N241" s="105" t="s">
        <v>9</v>
      </c>
    </row>
    <row r="242" spans="1:14" s="79" customFormat="1" ht="16.5" outlineLevel="1" thickTop="1" thickBot="1" x14ac:dyDescent="0.3">
      <c r="A242" s="77"/>
      <c r="B242" s="77"/>
      <c r="C242" s="78"/>
      <c r="D242" s="27">
        <v>0.75</v>
      </c>
      <c r="E242" s="28">
        <v>0.25</v>
      </c>
      <c r="F242" s="145">
        <v>0</v>
      </c>
      <c r="G242" s="146">
        <v>0</v>
      </c>
      <c r="H242" s="107">
        <f>IF(SUM(D242:G242)=100%,100%,"Not equal to 100%")</f>
        <v>1</v>
      </c>
      <c r="J242" s="108">
        <f>$G227*D242/D235</f>
        <v>0</v>
      </c>
      <c r="K242" s="109">
        <f>$G227*E242/E235</f>
        <v>0</v>
      </c>
      <c r="L242" s="109">
        <f>$G227*F242/F235</f>
        <v>0</v>
      </c>
      <c r="M242" s="108">
        <f>$G227*G242/G235</f>
        <v>0</v>
      </c>
      <c r="N242" s="85">
        <f>SUM(J242:M242)</f>
        <v>0</v>
      </c>
    </row>
    <row r="243" spans="1:14" s="79" customFormat="1" ht="16.5" outlineLevel="1" thickTop="1" thickBot="1" x14ac:dyDescent="0.3">
      <c r="A243" s="77"/>
      <c r="B243" s="78"/>
      <c r="D243" s="74"/>
    </row>
    <row r="244" spans="1:14" s="79" customFormat="1" ht="15" customHeight="1" outlineLevel="1" thickBot="1" x14ac:dyDescent="0.3">
      <c r="A244" s="77"/>
      <c r="B244" s="78"/>
      <c r="C244" s="150" t="s">
        <v>10</v>
      </c>
      <c r="D244" s="110">
        <f>$D$256</f>
        <v>4.9869999999999998E-2</v>
      </c>
      <c r="E244" s="111">
        <f>$D$257</f>
        <v>6.837E-2</v>
      </c>
      <c r="F244" s="110">
        <f>$D$259</f>
        <v>2.9640000000000001E-3</v>
      </c>
      <c r="G244" s="112">
        <f>$D$258</f>
        <v>6.1149999999999996E-2</v>
      </c>
      <c r="H244" s="113"/>
      <c r="J244" s="157" t="s">
        <v>46</v>
      </c>
      <c r="K244" s="173"/>
      <c r="L244" s="173"/>
      <c r="M244" s="158"/>
      <c r="N244" s="159"/>
    </row>
    <row r="245" spans="1:14" s="79" customFormat="1" ht="15.75" outlineLevel="1" thickBot="1" x14ac:dyDescent="0.3">
      <c r="A245" s="77"/>
      <c r="B245" s="78"/>
      <c r="C245" s="151"/>
      <c r="D245" s="114" t="str">
        <f>$E$256</f>
        <v>t CO2e/GJ</v>
      </c>
      <c r="E245" s="114" t="str">
        <f>$E$256</f>
        <v>t CO2e/GJ</v>
      </c>
      <c r="F245" s="114" t="str">
        <f>$E$257</f>
        <v>t CO2e/GJ</v>
      </c>
      <c r="G245" s="115" t="str">
        <f>$E$257</f>
        <v>t CO2e/GJ</v>
      </c>
      <c r="H245" s="116"/>
      <c r="J245" s="80" t="s">
        <v>7</v>
      </c>
      <c r="K245" s="102" t="s">
        <v>28</v>
      </c>
      <c r="L245" s="104" t="s">
        <v>8</v>
      </c>
      <c r="M245" s="104" t="s">
        <v>120</v>
      </c>
      <c r="N245" s="105" t="s">
        <v>9</v>
      </c>
    </row>
    <row r="246" spans="1:14" s="79" customFormat="1" ht="15.75" outlineLevel="1" thickBot="1" x14ac:dyDescent="0.3">
      <c r="A246" s="77"/>
      <c r="B246" s="78"/>
      <c r="J246" s="108">
        <f>J242*D244</f>
        <v>0</v>
      </c>
      <c r="K246" s="108">
        <f>K242*E244</f>
        <v>0</v>
      </c>
      <c r="L246" s="108">
        <f>L242*F244</f>
        <v>0</v>
      </c>
      <c r="M246" s="108">
        <f>M242*G244</f>
        <v>0</v>
      </c>
      <c r="N246" s="108">
        <f>SUM(J246:M246)</f>
        <v>0</v>
      </c>
    </row>
    <row r="247" spans="1:14" s="79" customFormat="1" outlineLevel="1" x14ac:dyDescent="0.25">
      <c r="A247" s="77"/>
      <c r="B247" s="78"/>
    </row>
    <row r="248" spans="1:14" s="79" customFormat="1" outlineLevel="1" x14ac:dyDescent="0.25">
      <c r="A248" s="77"/>
      <c r="B248" s="78"/>
      <c r="L248" s="123"/>
    </row>
    <row r="249" spans="1:14" s="79" customFormat="1" ht="15.75" outlineLevel="1" thickBot="1" x14ac:dyDescent="0.3">
      <c r="A249" s="77"/>
      <c r="B249" s="78"/>
      <c r="C249" s="117"/>
      <c r="D249" s="118" t="s">
        <v>47</v>
      </c>
      <c r="E249" s="119" t="s">
        <v>9</v>
      </c>
      <c r="G249" s="120"/>
    </row>
    <row r="250" spans="1:14" s="79" customFormat="1" ht="45.75" outlineLevel="1" thickBot="1" x14ac:dyDescent="0.3">
      <c r="A250" s="77"/>
      <c r="B250" s="78"/>
      <c r="C250" s="121" t="s">
        <v>11</v>
      </c>
      <c r="D250" s="122">
        <f>IF(D215=0,,E250/D215)</f>
        <v>0</v>
      </c>
      <c r="E250" s="122">
        <f>N246</f>
        <v>0</v>
      </c>
      <c r="G250" s="120"/>
    </row>
    <row r="251" spans="1:14" s="79" customFormat="1" outlineLevel="1" x14ac:dyDescent="0.25">
      <c r="A251" s="77"/>
      <c r="B251" s="78"/>
      <c r="D251" s="117"/>
      <c r="F251" s="120"/>
      <c r="G251" s="120"/>
    </row>
    <row r="252" spans="1:14" s="79" customFormat="1" outlineLevel="1" x14ac:dyDescent="0.25">
      <c r="A252" s="77"/>
      <c r="B252" s="78"/>
      <c r="D252" s="117"/>
      <c r="F252" s="120"/>
      <c r="G252" s="120"/>
    </row>
    <row r="253" spans="1:14" x14ac:dyDescent="0.25">
      <c r="A253" s="30" t="s">
        <v>12</v>
      </c>
    </row>
    <row r="254" spans="1:14" outlineLevel="1" x14ac:dyDescent="0.25"/>
    <row r="255" spans="1:14" ht="30" outlineLevel="1" x14ac:dyDescent="0.25">
      <c r="C255" s="47" t="s">
        <v>13</v>
      </c>
      <c r="D255" s="48" t="s">
        <v>14</v>
      </c>
      <c r="E255" s="49" t="s">
        <v>15</v>
      </c>
    </row>
    <row r="256" spans="1:14" outlineLevel="1" x14ac:dyDescent="0.25">
      <c r="C256" s="124" t="s">
        <v>16</v>
      </c>
      <c r="D256" s="125">
        <v>4.9869999999999998E-2</v>
      </c>
      <c r="E256" s="126" t="s">
        <v>48</v>
      </c>
    </row>
    <row r="257" spans="1:14" outlineLevel="1" x14ac:dyDescent="0.25">
      <c r="C257" s="127" t="s">
        <v>28</v>
      </c>
      <c r="D257" s="128">
        <v>6.837E-2</v>
      </c>
      <c r="E257" s="129" t="s">
        <v>48</v>
      </c>
    </row>
    <row r="258" spans="1:14" outlineLevel="1" x14ac:dyDescent="0.25">
      <c r="C258" s="127" t="s">
        <v>120</v>
      </c>
      <c r="D258" s="128">
        <v>6.1149999999999996E-2</v>
      </c>
      <c r="E258" s="129" t="s">
        <v>48</v>
      </c>
    </row>
    <row r="259" spans="1:14" outlineLevel="1" x14ac:dyDescent="0.25">
      <c r="C259" s="130" t="s">
        <v>8</v>
      </c>
      <c r="D259" s="131">
        <v>2.9640000000000001E-3</v>
      </c>
      <c r="E259" s="132" t="s">
        <v>48</v>
      </c>
    </row>
    <row r="260" spans="1:14" outlineLevel="1" x14ac:dyDescent="0.25">
      <c r="C260" s="133"/>
      <c r="D260" s="128"/>
      <c r="E260" s="133"/>
    </row>
    <row r="261" spans="1:14" outlineLevel="1" x14ac:dyDescent="0.25">
      <c r="C261" s="134" t="s">
        <v>58</v>
      </c>
      <c r="D261" s="128"/>
      <c r="E261" s="133"/>
      <c r="H261" s="135"/>
    </row>
    <row r="262" spans="1:14" outlineLevel="1" x14ac:dyDescent="0.25">
      <c r="C262" s="136" t="s">
        <v>124</v>
      </c>
      <c r="D262" s="128"/>
      <c r="E262" s="133"/>
    </row>
    <row r="263" spans="1:14" outlineLevel="1" x14ac:dyDescent="0.25">
      <c r="C263" s="147" t="s">
        <v>125</v>
      </c>
      <c r="D263" s="148"/>
      <c r="E263" s="149"/>
      <c r="F263" s="73"/>
      <c r="G263" s="73"/>
      <c r="H263" s="73"/>
      <c r="I263" s="73"/>
      <c r="J263" s="73"/>
      <c r="K263" s="73"/>
    </row>
    <row r="264" spans="1:14" outlineLevel="1" x14ac:dyDescent="0.25">
      <c r="F264" s="137"/>
      <c r="N264" s="137"/>
    </row>
    <row r="265" spans="1:14" x14ac:dyDescent="0.25">
      <c r="A265" s="30" t="s">
        <v>49</v>
      </c>
    </row>
    <row r="266" spans="1:14" ht="15" customHeight="1" outlineLevel="1" x14ac:dyDescent="0.25"/>
    <row r="267" spans="1:14" ht="30" customHeight="1" outlineLevel="1" x14ac:dyDescent="0.25">
      <c r="C267" s="47" t="s">
        <v>39</v>
      </c>
      <c r="D267" s="49" t="s">
        <v>50</v>
      </c>
    </row>
    <row r="268" spans="1:14" ht="15" customHeight="1" outlineLevel="1" x14ac:dyDescent="0.25">
      <c r="C268" s="138" t="s">
        <v>42</v>
      </c>
      <c r="D268" s="139">
        <v>1.92</v>
      </c>
    </row>
    <row r="269" spans="1:14" ht="15" customHeight="1" outlineLevel="1" x14ac:dyDescent="0.25">
      <c r="C269" s="140" t="s">
        <v>51</v>
      </c>
      <c r="D269" s="141">
        <v>2.9</v>
      </c>
    </row>
    <row r="270" spans="1:14" ht="15" customHeight="1" outlineLevel="1" x14ac:dyDescent="0.25">
      <c r="C270" s="142" t="s">
        <v>52</v>
      </c>
      <c r="D270" s="143" t="s">
        <v>53</v>
      </c>
    </row>
    <row r="271" spans="1:14" ht="15" customHeight="1" outlineLevel="1" x14ac:dyDescent="0.25"/>
    <row r="272" spans="1:14" ht="15" customHeight="1" outlineLevel="1" x14ac:dyDescent="0.25">
      <c r="C272" s="30" t="s">
        <v>54</v>
      </c>
    </row>
    <row r="273" spans="1:3" ht="15" customHeight="1" outlineLevel="1" x14ac:dyDescent="0.25">
      <c r="C273" s="31" t="s">
        <v>55</v>
      </c>
    </row>
    <row r="274" spans="1:3" ht="15" customHeight="1" outlineLevel="1" x14ac:dyDescent="0.25">
      <c r="C274" s="31" t="s">
        <v>56</v>
      </c>
    </row>
    <row r="275" spans="1:3" ht="15" customHeight="1" outlineLevel="1" x14ac:dyDescent="0.25">
      <c r="C275" s="31" t="s">
        <v>57</v>
      </c>
    </row>
    <row r="276" spans="1:3" ht="15" customHeight="1" outlineLevel="1" x14ac:dyDescent="0.25">
      <c r="C276" s="144"/>
    </row>
    <row r="277" spans="1:3" x14ac:dyDescent="0.25">
      <c r="A277" s="30" t="s">
        <v>17</v>
      </c>
    </row>
    <row r="278" spans="1:3" outlineLevel="1" x14ac:dyDescent="0.25"/>
    <row r="279" spans="1:3" outlineLevel="1" x14ac:dyDescent="0.25">
      <c r="C279" s="30" t="s">
        <v>18</v>
      </c>
    </row>
    <row r="280" spans="1:3" outlineLevel="1" x14ac:dyDescent="0.25">
      <c r="C280" s="31" t="s">
        <v>59</v>
      </c>
    </row>
    <row r="281" spans="1:3" outlineLevel="1" x14ac:dyDescent="0.25">
      <c r="C281" s="31" t="s">
        <v>60</v>
      </c>
    </row>
    <row r="282" spans="1:3" outlineLevel="1" x14ac:dyDescent="0.25">
      <c r="C282" s="31" t="s">
        <v>63</v>
      </c>
    </row>
    <row r="283" spans="1:3" outlineLevel="1" x14ac:dyDescent="0.25">
      <c r="C283" s="31" t="s">
        <v>61</v>
      </c>
    </row>
    <row r="284" spans="1:3" outlineLevel="1" x14ac:dyDescent="0.25"/>
  </sheetData>
  <sheetProtection algorithmName="SHA-512" hashValue="zc6oTC1z2gJ44WYhYE89mHzk0A7uk18Aes3gh2H3HXFdVYC14hu4+YfX1U/C/u88CXFhx3aOYMTQCj4Az9Czkw==" saltValue="hazYmzbgBp6bn+86B92btw==" spinCount="100000" sheet="1" objects="1" scenarios="1"/>
  <mergeCells count="46">
    <mergeCell ref="J244:N244"/>
    <mergeCell ref="D193:H193"/>
    <mergeCell ref="J193:N193"/>
    <mergeCell ref="D164:E164"/>
    <mergeCell ref="D166:F166"/>
    <mergeCell ref="E178:G178"/>
    <mergeCell ref="D186:G186"/>
    <mergeCell ref="J197:N197"/>
    <mergeCell ref="D211:E211"/>
    <mergeCell ref="D213:F213"/>
    <mergeCell ref="C244:C245"/>
    <mergeCell ref="D233:G233"/>
    <mergeCell ref="C197:C198"/>
    <mergeCell ref="J150:N150"/>
    <mergeCell ref="D24:E24"/>
    <mergeCell ref="D26:F26"/>
    <mergeCell ref="E38:G38"/>
    <mergeCell ref="D46:G46"/>
    <mergeCell ref="D53:H53"/>
    <mergeCell ref="J53:N53"/>
    <mergeCell ref="E225:G225"/>
    <mergeCell ref="D240:H240"/>
    <mergeCell ref="J240:N240"/>
    <mergeCell ref="C150:C151"/>
    <mergeCell ref="E131:G131"/>
    <mergeCell ref="D139:G139"/>
    <mergeCell ref="J57:N57"/>
    <mergeCell ref="D99:H99"/>
    <mergeCell ref="J99:N99"/>
    <mergeCell ref="J103:N103"/>
    <mergeCell ref="J146:N146"/>
    <mergeCell ref="D117:E117"/>
    <mergeCell ref="D119:F119"/>
    <mergeCell ref="D146:H146"/>
    <mergeCell ref="H2:H4"/>
    <mergeCell ref="C9:D9"/>
    <mergeCell ref="E9:G9"/>
    <mergeCell ref="M9:M10"/>
    <mergeCell ref="C16:D16"/>
    <mergeCell ref="H9:L9"/>
    <mergeCell ref="C103:C104"/>
    <mergeCell ref="C57:C58"/>
    <mergeCell ref="D70:E70"/>
    <mergeCell ref="D72:F72"/>
    <mergeCell ref="E84:G84"/>
    <mergeCell ref="D92:G92"/>
  </mergeCells>
  <conditionalFormatting sqref="H55 G102 G149 G196 G243 F101:G101 F148:G148 F195:G195 F242:G242">
    <cfRule type="containsText" dxfId="4" priority="19" stopIfTrue="1" operator="containsText" text="Not equal to 100%">
      <formula>NOT(ISERROR(SEARCH("Not equal to 100%",F55)))</formula>
    </cfRule>
  </conditionalFormatting>
  <conditionalFormatting sqref="H101">
    <cfRule type="containsText" dxfId="3" priority="4" stopIfTrue="1" operator="containsText" text="Not equal to 100%">
      <formula>NOT(ISERROR(SEARCH("Not equal to 100%",H101)))</formula>
    </cfRule>
  </conditionalFormatting>
  <conditionalFormatting sqref="H148">
    <cfRule type="containsText" dxfId="2" priority="3" stopIfTrue="1" operator="containsText" text="Not equal to 100%">
      <formula>NOT(ISERROR(SEARCH("Not equal to 100%",H148)))</formula>
    </cfRule>
  </conditionalFormatting>
  <conditionalFormatting sqref="H195">
    <cfRule type="containsText" dxfId="1" priority="2" stopIfTrue="1" operator="containsText" text="Not equal to 100%">
      <formula>NOT(ISERROR(SEARCH("Not equal to 100%",H195)))</formula>
    </cfRule>
  </conditionalFormatting>
  <conditionalFormatting sqref="H242">
    <cfRule type="containsText" dxfId="0" priority="1" stopIfTrue="1" operator="containsText" text="Not equal to 100%">
      <formula>NOT(ISERROR(SEARCH("Not equal to 100%",H242)))</formula>
    </cfRule>
  </conditionalFormatting>
  <dataValidations disablePrompts="1" count="1">
    <dataValidation type="list" allowBlank="1" showInputMessage="1" showErrorMessage="1" sqref="D133 D86 D40 D180 D227" xr:uid="{00000000-0002-0000-0000-000000000000}">
      <formula1>$C$268:$C$270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9"/>
  <sheetViews>
    <sheetView workbookViewId="0">
      <selection activeCell="H19" sqref="H19"/>
    </sheetView>
  </sheetViews>
  <sheetFormatPr defaultRowHeight="15" x14ac:dyDescent="0.25"/>
  <cols>
    <col min="1" max="1" width="20.140625" customWidth="1"/>
    <col min="2" max="4" width="22.85546875" customWidth="1"/>
    <col min="5" max="5" width="20.28515625" customWidth="1"/>
  </cols>
  <sheetData>
    <row r="1" spans="1:4" ht="15.75" thickBot="1" x14ac:dyDescent="0.3"/>
    <row r="2" spans="1:4" ht="15.75" thickBot="1" x14ac:dyDescent="0.3">
      <c r="A2" s="2" t="s">
        <v>68</v>
      </c>
      <c r="B2" s="3" t="str">
        <f>'Solar Water Heaters'!D11</f>
        <v>Residential (Feb 2014)</v>
      </c>
      <c r="C2" s="4"/>
    </row>
    <row r="3" spans="1:4" ht="15.75" thickBot="1" x14ac:dyDescent="0.3">
      <c r="A3" s="4"/>
      <c r="B3" s="4"/>
      <c r="C3" s="4"/>
    </row>
    <row r="4" spans="1:4" x14ac:dyDescent="0.25">
      <c r="A4" s="177" t="s">
        <v>112</v>
      </c>
      <c r="B4" s="178"/>
      <c r="C4" s="4"/>
    </row>
    <row r="5" spans="1:4" ht="30" x14ac:dyDescent="0.25">
      <c r="A5" s="5" t="s">
        <v>33</v>
      </c>
      <c r="B5" s="6" t="s">
        <v>27</v>
      </c>
      <c r="C5" s="4"/>
      <c r="D5" s="4"/>
    </row>
    <row r="6" spans="1:4" ht="15.75" thickBot="1" x14ac:dyDescent="0.3">
      <c r="A6" s="16">
        <f>C59</f>
        <v>7</v>
      </c>
      <c r="B6" s="15">
        <f>D59</f>
        <v>1.8924999999999996</v>
      </c>
      <c r="C6" s="4"/>
      <c r="D6" s="4"/>
    </row>
    <row r="7" spans="1:4" ht="15.75" thickBot="1" x14ac:dyDescent="0.3"/>
    <row r="8" spans="1:4" ht="30.75" thickBot="1" x14ac:dyDescent="0.3">
      <c r="A8" s="7" t="s">
        <v>31</v>
      </c>
      <c r="B8" s="10" t="s">
        <v>69</v>
      </c>
      <c r="C8" s="11" t="s">
        <v>110</v>
      </c>
      <c r="D8" s="12" t="s">
        <v>27</v>
      </c>
    </row>
    <row r="9" spans="1:4" ht="15.75" thickTop="1" x14ac:dyDescent="0.25">
      <c r="A9" s="8">
        <v>1</v>
      </c>
      <c r="B9" s="17" t="s">
        <v>70</v>
      </c>
      <c r="C9" s="18">
        <v>6</v>
      </c>
      <c r="D9" s="19">
        <v>1.5</v>
      </c>
    </row>
    <row r="10" spans="1:4" x14ac:dyDescent="0.25">
      <c r="A10" s="8">
        <v>2</v>
      </c>
      <c r="B10" s="20" t="s">
        <v>71</v>
      </c>
      <c r="C10" s="21">
        <v>7</v>
      </c>
      <c r="D10" s="22">
        <v>1.9</v>
      </c>
    </row>
    <row r="11" spans="1:4" x14ac:dyDescent="0.25">
      <c r="A11" s="8">
        <v>3</v>
      </c>
      <c r="B11" s="20" t="s">
        <v>72</v>
      </c>
      <c r="C11" s="21">
        <v>8</v>
      </c>
      <c r="D11" s="22">
        <v>2</v>
      </c>
    </row>
    <row r="12" spans="1:4" x14ac:dyDescent="0.25">
      <c r="A12" s="8">
        <v>4</v>
      </c>
      <c r="B12" s="20" t="s">
        <v>73</v>
      </c>
      <c r="C12" s="21">
        <v>6</v>
      </c>
      <c r="D12" s="22">
        <v>1.8</v>
      </c>
    </row>
    <row r="13" spans="1:4" x14ac:dyDescent="0.25">
      <c r="A13" s="8">
        <v>5</v>
      </c>
      <c r="B13" s="20" t="s">
        <v>74</v>
      </c>
      <c r="C13" s="21">
        <v>7</v>
      </c>
      <c r="D13" s="22">
        <v>1.9</v>
      </c>
    </row>
    <row r="14" spans="1:4" x14ac:dyDescent="0.25">
      <c r="A14" s="8">
        <v>6</v>
      </c>
      <c r="B14" s="20" t="s">
        <v>75</v>
      </c>
      <c r="C14" s="21">
        <v>8</v>
      </c>
      <c r="D14" s="22">
        <v>2</v>
      </c>
    </row>
    <row r="15" spans="1:4" x14ac:dyDescent="0.25">
      <c r="A15" s="8">
        <v>7</v>
      </c>
      <c r="B15" s="20" t="s">
        <v>76</v>
      </c>
      <c r="C15" s="21">
        <v>6</v>
      </c>
      <c r="D15" s="22">
        <v>1.8</v>
      </c>
    </row>
    <row r="16" spans="1:4" x14ac:dyDescent="0.25">
      <c r="A16" s="8">
        <v>8</v>
      </c>
      <c r="B16" s="20" t="s">
        <v>77</v>
      </c>
      <c r="C16" s="21">
        <v>7</v>
      </c>
      <c r="D16" s="22">
        <v>1.9</v>
      </c>
    </row>
    <row r="17" spans="1:4" x14ac:dyDescent="0.25">
      <c r="A17" s="8">
        <v>9</v>
      </c>
      <c r="B17" s="20" t="s">
        <v>78</v>
      </c>
      <c r="C17" s="21">
        <v>8</v>
      </c>
      <c r="D17" s="22">
        <v>2</v>
      </c>
    </row>
    <row r="18" spans="1:4" x14ac:dyDescent="0.25">
      <c r="A18" s="8">
        <v>10</v>
      </c>
      <c r="B18" s="20" t="s">
        <v>79</v>
      </c>
      <c r="C18" s="21">
        <v>6</v>
      </c>
      <c r="D18" s="22">
        <v>1.8</v>
      </c>
    </row>
    <row r="19" spans="1:4" x14ac:dyDescent="0.25">
      <c r="A19" s="8">
        <v>11</v>
      </c>
      <c r="B19" s="20" t="s">
        <v>80</v>
      </c>
      <c r="C19" s="21">
        <v>7</v>
      </c>
      <c r="D19" s="22">
        <v>1.9</v>
      </c>
    </row>
    <row r="20" spans="1:4" x14ac:dyDescent="0.25">
      <c r="A20" s="8">
        <v>12</v>
      </c>
      <c r="B20" s="20" t="s">
        <v>81</v>
      </c>
      <c r="C20" s="21">
        <v>8</v>
      </c>
      <c r="D20" s="22">
        <v>2</v>
      </c>
    </row>
    <row r="21" spans="1:4" x14ac:dyDescent="0.25">
      <c r="A21" s="8">
        <v>13</v>
      </c>
      <c r="B21" s="20" t="s">
        <v>82</v>
      </c>
      <c r="C21" s="21">
        <v>6</v>
      </c>
      <c r="D21" s="22">
        <v>1.8</v>
      </c>
    </row>
    <row r="22" spans="1:4" x14ac:dyDescent="0.25">
      <c r="A22" s="8">
        <v>14</v>
      </c>
      <c r="B22" s="20" t="s">
        <v>83</v>
      </c>
      <c r="C22" s="21">
        <v>7</v>
      </c>
      <c r="D22" s="22">
        <v>1.9</v>
      </c>
    </row>
    <row r="23" spans="1:4" x14ac:dyDescent="0.25">
      <c r="A23" s="8">
        <v>15</v>
      </c>
      <c r="B23" s="20" t="s">
        <v>84</v>
      </c>
      <c r="C23" s="21">
        <v>8</v>
      </c>
      <c r="D23" s="22">
        <v>2</v>
      </c>
    </row>
    <row r="24" spans="1:4" x14ac:dyDescent="0.25">
      <c r="A24" s="8">
        <v>16</v>
      </c>
      <c r="B24" s="20" t="s">
        <v>85</v>
      </c>
      <c r="C24" s="21">
        <v>6</v>
      </c>
      <c r="D24" s="22">
        <v>1.8</v>
      </c>
    </row>
    <row r="25" spans="1:4" x14ac:dyDescent="0.25">
      <c r="A25" s="8">
        <v>17</v>
      </c>
      <c r="B25" s="20" t="s">
        <v>86</v>
      </c>
      <c r="C25" s="21">
        <v>7</v>
      </c>
      <c r="D25" s="22">
        <v>1.9</v>
      </c>
    </row>
    <row r="26" spans="1:4" x14ac:dyDescent="0.25">
      <c r="A26" s="8">
        <v>18</v>
      </c>
      <c r="B26" s="20" t="s">
        <v>87</v>
      </c>
      <c r="C26" s="21">
        <v>8</v>
      </c>
      <c r="D26" s="22">
        <v>2</v>
      </c>
    </row>
    <row r="27" spans="1:4" x14ac:dyDescent="0.25">
      <c r="A27" s="8">
        <v>19</v>
      </c>
      <c r="B27" s="20" t="s">
        <v>88</v>
      </c>
      <c r="C27" s="21">
        <v>6</v>
      </c>
      <c r="D27" s="22">
        <v>1.8</v>
      </c>
    </row>
    <row r="28" spans="1:4" x14ac:dyDescent="0.25">
      <c r="A28" s="8">
        <v>20</v>
      </c>
      <c r="B28" s="20" t="s">
        <v>89</v>
      </c>
      <c r="C28" s="21">
        <v>7</v>
      </c>
      <c r="D28" s="22">
        <v>1.9</v>
      </c>
    </row>
    <row r="29" spans="1:4" x14ac:dyDescent="0.25">
      <c r="A29" s="8">
        <v>21</v>
      </c>
      <c r="B29" s="20" t="s">
        <v>90</v>
      </c>
      <c r="C29" s="21">
        <v>8</v>
      </c>
      <c r="D29" s="22">
        <v>2</v>
      </c>
    </row>
    <row r="30" spans="1:4" x14ac:dyDescent="0.25">
      <c r="A30" s="8">
        <v>22</v>
      </c>
      <c r="B30" s="20" t="s">
        <v>91</v>
      </c>
      <c r="C30" s="21">
        <v>6</v>
      </c>
      <c r="D30" s="22">
        <v>1.8</v>
      </c>
    </row>
    <row r="31" spans="1:4" x14ac:dyDescent="0.25">
      <c r="A31" s="8">
        <v>23</v>
      </c>
      <c r="B31" s="20" t="s">
        <v>92</v>
      </c>
      <c r="C31" s="21">
        <v>7</v>
      </c>
      <c r="D31" s="22">
        <v>1.9</v>
      </c>
    </row>
    <row r="32" spans="1:4" x14ac:dyDescent="0.25">
      <c r="A32" s="8">
        <v>24</v>
      </c>
      <c r="B32" s="20" t="s">
        <v>93</v>
      </c>
      <c r="C32" s="21">
        <v>8</v>
      </c>
      <c r="D32" s="22">
        <v>2</v>
      </c>
    </row>
    <row r="33" spans="1:4" x14ac:dyDescent="0.25">
      <c r="A33" s="8">
        <v>25</v>
      </c>
      <c r="B33" s="20" t="s">
        <v>94</v>
      </c>
      <c r="C33" s="21">
        <v>6</v>
      </c>
      <c r="D33" s="22">
        <v>1.8</v>
      </c>
    </row>
    <row r="34" spans="1:4" x14ac:dyDescent="0.25">
      <c r="A34" s="8">
        <v>26</v>
      </c>
      <c r="B34" s="20" t="s">
        <v>95</v>
      </c>
      <c r="C34" s="21">
        <v>7</v>
      </c>
      <c r="D34" s="22">
        <v>1.9</v>
      </c>
    </row>
    <row r="35" spans="1:4" x14ac:dyDescent="0.25">
      <c r="A35" s="8">
        <v>27</v>
      </c>
      <c r="B35" s="20" t="s">
        <v>96</v>
      </c>
      <c r="C35" s="21">
        <v>8</v>
      </c>
      <c r="D35" s="22">
        <v>2</v>
      </c>
    </row>
    <row r="36" spans="1:4" x14ac:dyDescent="0.25">
      <c r="A36" s="8">
        <v>28</v>
      </c>
      <c r="B36" s="20" t="s">
        <v>97</v>
      </c>
      <c r="C36" s="21">
        <v>6</v>
      </c>
      <c r="D36" s="22">
        <v>1.8</v>
      </c>
    </row>
    <row r="37" spans="1:4" x14ac:dyDescent="0.25">
      <c r="A37" s="8">
        <v>29</v>
      </c>
      <c r="B37" s="20" t="s">
        <v>98</v>
      </c>
      <c r="C37" s="21">
        <v>7</v>
      </c>
      <c r="D37" s="22">
        <v>1.9</v>
      </c>
    </row>
    <row r="38" spans="1:4" x14ac:dyDescent="0.25">
      <c r="A38" s="8">
        <v>30</v>
      </c>
      <c r="B38" s="20" t="s">
        <v>99</v>
      </c>
      <c r="C38" s="21">
        <v>8</v>
      </c>
      <c r="D38" s="22">
        <v>2</v>
      </c>
    </row>
    <row r="39" spans="1:4" x14ac:dyDescent="0.25">
      <c r="A39" s="8">
        <v>31</v>
      </c>
      <c r="B39" s="20" t="s">
        <v>100</v>
      </c>
      <c r="C39" s="21">
        <v>6</v>
      </c>
      <c r="D39" s="22">
        <v>1.8</v>
      </c>
    </row>
    <row r="40" spans="1:4" x14ac:dyDescent="0.25">
      <c r="A40" s="8">
        <v>32</v>
      </c>
      <c r="B40" s="20" t="s">
        <v>101</v>
      </c>
      <c r="C40" s="21">
        <v>7</v>
      </c>
      <c r="D40" s="22">
        <v>1.9</v>
      </c>
    </row>
    <row r="41" spans="1:4" x14ac:dyDescent="0.25">
      <c r="A41" s="8">
        <v>33</v>
      </c>
      <c r="B41" s="20" t="s">
        <v>102</v>
      </c>
      <c r="C41" s="21">
        <v>8</v>
      </c>
      <c r="D41" s="22">
        <v>2</v>
      </c>
    </row>
    <row r="42" spans="1:4" x14ac:dyDescent="0.25">
      <c r="A42" s="8">
        <v>34</v>
      </c>
      <c r="B42" s="20" t="s">
        <v>103</v>
      </c>
      <c r="C42" s="21">
        <v>6</v>
      </c>
      <c r="D42" s="22">
        <v>1.8</v>
      </c>
    </row>
    <row r="43" spans="1:4" x14ac:dyDescent="0.25">
      <c r="A43" s="8">
        <v>35</v>
      </c>
      <c r="B43" s="20" t="s">
        <v>104</v>
      </c>
      <c r="C43" s="21">
        <v>7</v>
      </c>
      <c r="D43" s="22">
        <v>1.9</v>
      </c>
    </row>
    <row r="44" spans="1:4" x14ac:dyDescent="0.25">
      <c r="A44" s="8">
        <v>36</v>
      </c>
      <c r="B44" s="20" t="s">
        <v>105</v>
      </c>
      <c r="C44" s="21">
        <v>8</v>
      </c>
      <c r="D44" s="22">
        <v>2</v>
      </c>
    </row>
    <row r="45" spans="1:4" x14ac:dyDescent="0.25">
      <c r="A45" s="8">
        <v>37</v>
      </c>
      <c r="B45" s="20" t="s">
        <v>106</v>
      </c>
      <c r="C45" s="21">
        <v>6</v>
      </c>
      <c r="D45" s="22">
        <v>1.8</v>
      </c>
    </row>
    <row r="46" spans="1:4" x14ac:dyDescent="0.25">
      <c r="A46" s="8">
        <v>38</v>
      </c>
      <c r="B46" s="20" t="s">
        <v>107</v>
      </c>
      <c r="C46" s="21">
        <v>7</v>
      </c>
      <c r="D46" s="22">
        <v>1.9</v>
      </c>
    </row>
    <row r="47" spans="1:4" x14ac:dyDescent="0.25">
      <c r="A47" s="8">
        <v>39</v>
      </c>
      <c r="B47" s="20" t="s">
        <v>108</v>
      </c>
      <c r="C47" s="21">
        <v>8</v>
      </c>
      <c r="D47" s="22">
        <v>2</v>
      </c>
    </row>
    <row r="48" spans="1:4" x14ac:dyDescent="0.25">
      <c r="A48" s="8">
        <v>40</v>
      </c>
      <c r="B48" s="20" t="s">
        <v>109</v>
      </c>
      <c r="C48" s="21">
        <v>7</v>
      </c>
      <c r="D48" s="22">
        <v>1.9</v>
      </c>
    </row>
    <row r="49" spans="1:4" x14ac:dyDescent="0.25">
      <c r="A49" s="8">
        <v>41</v>
      </c>
      <c r="B49" s="20"/>
      <c r="C49" s="21"/>
      <c r="D49" s="23"/>
    </row>
    <row r="50" spans="1:4" x14ac:dyDescent="0.25">
      <c r="A50" s="8">
        <v>42</v>
      </c>
      <c r="B50" s="20"/>
      <c r="C50" s="21"/>
      <c r="D50" s="23"/>
    </row>
    <row r="51" spans="1:4" x14ac:dyDescent="0.25">
      <c r="A51" s="8">
        <v>43</v>
      </c>
      <c r="B51" s="20"/>
      <c r="C51" s="21"/>
      <c r="D51" s="23"/>
    </row>
    <row r="52" spans="1:4" x14ac:dyDescent="0.25">
      <c r="A52" s="8">
        <v>44</v>
      </c>
      <c r="B52" s="20"/>
      <c r="C52" s="21"/>
      <c r="D52" s="23"/>
    </row>
    <row r="53" spans="1:4" x14ac:dyDescent="0.25">
      <c r="A53" s="8">
        <v>45</v>
      </c>
      <c r="B53" s="20"/>
      <c r="C53" s="21"/>
      <c r="D53" s="23"/>
    </row>
    <row r="54" spans="1:4" x14ac:dyDescent="0.25">
      <c r="A54" s="8">
        <v>46</v>
      </c>
      <c r="B54" s="20"/>
      <c r="C54" s="21"/>
      <c r="D54" s="23"/>
    </row>
    <row r="55" spans="1:4" x14ac:dyDescent="0.25">
      <c r="A55" s="8">
        <v>47</v>
      </c>
      <c r="B55" s="20"/>
      <c r="C55" s="21"/>
      <c r="D55" s="23"/>
    </row>
    <row r="56" spans="1:4" x14ac:dyDescent="0.25">
      <c r="A56" s="8">
        <v>48</v>
      </c>
      <c r="B56" s="20"/>
      <c r="C56" s="21"/>
      <c r="D56" s="23"/>
    </row>
    <row r="57" spans="1:4" x14ac:dyDescent="0.25">
      <c r="A57" s="8">
        <v>49</v>
      </c>
      <c r="B57" s="20"/>
      <c r="C57" s="21"/>
      <c r="D57" s="23"/>
    </row>
    <row r="58" spans="1:4" ht="15.75" thickBot="1" x14ac:dyDescent="0.3">
      <c r="A58" s="9">
        <v>50</v>
      </c>
      <c r="B58" s="24"/>
      <c r="C58" s="25"/>
      <c r="D58" s="26"/>
    </row>
    <row r="59" spans="1:4" ht="15.75" thickBot="1" x14ac:dyDescent="0.3">
      <c r="A59" s="175" t="s">
        <v>111</v>
      </c>
      <c r="B59" s="176"/>
      <c r="C59" s="13">
        <f>AVERAGE(C9:C58)</f>
        <v>7</v>
      </c>
      <c r="D59" s="14">
        <f>AVERAGE(D9:D58)</f>
        <v>1.8924999999999996</v>
      </c>
    </row>
  </sheetData>
  <sheetProtection algorithmName="SHA-512" hashValue="fjbTm959SXsWmbRrdX/FSdF0Be0WGoPldm1E6HXfP2T7afFiQPtmhlN94wyo9z1AK4LNvNOJMLdB03NE7rnizg==" saltValue="COrDyiwTsGiPbBjKgPzVUA==" spinCount="100000" sheet="1" objects="1" scenarios="1"/>
  <mergeCells count="2">
    <mergeCell ref="A59:B59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A6" sqref="A6"/>
    </sheetView>
  </sheetViews>
  <sheetFormatPr defaultRowHeight="15" x14ac:dyDescent="0.25"/>
  <cols>
    <col min="1" max="1" width="20.140625" customWidth="1"/>
    <col min="2" max="4" width="22.85546875" customWidth="1"/>
    <col min="5" max="5" width="20.28515625" customWidth="1"/>
  </cols>
  <sheetData>
    <row r="1" spans="1:4" ht="15.75" thickBot="1" x14ac:dyDescent="0.3"/>
    <row r="2" spans="1:4" ht="15.75" thickBot="1" x14ac:dyDescent="0.3">
      <c r="A2" s="2" t="s">
        <v>68</v>
      </c>
      <c r="B2" s="3">
        <f>'Solar Water Heaters'!D12</f>
        <v>0</v>
      </c>
      <c r="C2" s="4"/>
    </row>
    <row r="3" spans="1:4" ht="15.75" thickBot="1" x14ac:dyDescent="0.3">
      <c r="A3" s="4"/>
      <c r="B3" s="4"/>
      <c r="C3" s="4"/>
    </row>
    <row r="4" spans="1:4" x14ac:dyDescent="0.25">
      <c r="A4" s="177" t="s">
        <v>112</v>
      </c>
      <c r="B4" s="178"/>
      <c r="C4" s="4"/>
    </row>
    <row r="5" spans="1:4" ht="30" x14ac:dyDescent="0.25">
      <c r="A5" s="5" t="s">
        <v>33</v>
      </c>
      <c r="B5" s="6" t="s">
        <v>27</v>
      </c>
      <c r="C5" s="4"/>
      <c r="D5" s="4"/>
    </row>
    <row r="6" spans="1:4" ht="15.75" thickBot="1" x14ac:dyDescent="0.3">
      <c r="A6" s="16">
        <f>C59</f>
        <v>0</v>
      </c>
      <c r="B6" s="15">
        <f>D59</f>
        <v>0</v>
      </c>
      <c r="C6" s="4"/>
      <c r="D6" s="4"/>
    </row>
    <row r="7" spans="1:4" ht="15.75" thickBot="1" x14ac:dyDescent="0.3"/>
    <row r="8" spans="1:4" ht="30.75" thickBot="1" x14ac:dyDescent="0.3">
      <c r="A8" s="7" t="s">
        <v>31</v>
      </c>
      <c r="B8" s="10" t="s">
        <v>69</v>
      </c>
      <c r="C8" s="11" t="s">
        <v>110</v>
      </c>
      <c r="D8" s="12" t="s">
        <v>27</v>
      </c>
    </row>
    <row r="9" spans="1:4" ht="15.75" thickTop="1" x14ac:dyDescent="0.25">
      <c r="A9" s="8">
        <v>1</v>
      </c>
      <c r="B9" s="17"/>
      <c r="C9" s="18">
        <v>0</v>
      </c>
      <c r="D9" s="19">
        <v>0</v>
      </c>
    </row>
    <row r="10" spans="1:4" x14ac:dyDescent="0.25">
      <c r="A10" s="8">
        <v>2</v>
      </c>
      <c r="B10" s="20"/>
      <c r="C10" s="21"/>
      <c r="D10" s="22"/>
    </row>
    <row r="11" spans="1:4" x14ac:dyDescent="0.25">
      <c r="A11" s="8">
        <v>3</v>
      </c>
      <c r="B11" s="20"/>
      <c r="C11" s="21"/>
      <c r="D11" s="22"/>
    </row>
    <row r="12" spans="1:4" x14ac:dyDescent="0.25">
      <c r="A12" s="8">
        <v>4</v>
      </c>
      <c r="B12" s="20"/>
      <c r="C12" s="21"/>
      <c r="D12" s="22"/>
    </row>
    <row r="13" spans="1:4" x14ac:dyDescent="0.25">
      <c r="A13" s="8">
        <v>5</v>
      </c>
      <c r="B13" s="20"/>
      <c r="C13" s="21"/>
      <c r="D13" s="22"/>
    </row>
    <row r="14" spans="1:4" x14ac:dyDescent="0.25">
      <c r="A14" s="8">
        <v>6</v>
      </c>
      <c r="B14" s="20"/>
      <c r="C14" s="21"/>
      <c r="D14" s="22"/>
    </row>
    <row r="15" spans="1:4" x14ac:dyDescent="0.25">
      <c r="A15" s="8">
        <v>7</v>
      </c>
      <c r="B15" s="20"/>
      <c r="C15" s="21"/>
      <c r="D15" s="22"/>
    </row>
    <row r="16" spans="1:4" x14ac:dyDescent="0.25">
      <c r="A16" s="8">
        <v>8</v>
      </c>
      <c r="B16" s="20"/>
      <c r="C16" s="21"/>
      <c r="D16" s="22"/>
    </row>
    <row r="17" spans="1:4" x14ac:dyDescent="0.25">
      <c r="A17" s="8">
        <v>9</v>
      </c>
      <c r="B17" s="20"/>
      <c r="C17" s="21"/>
      <c r="D17" s="22"/>
    </row>
    <row r="18" spans="1:4" x14ac:dyDescent="0.25">
      <c r="A18" s="8">
        <v>10</v>
      </c>
      <c r="B18" s="20"/>
      <c r="C18" s="21"/>
      <c r="D18" s="22"/>
    </row>
    <row r="19" spans="1:4" x14ac:dyDescent="0.25">
      <c r="A19" s="8">
        <v>11</v>
      </c>
      <c r="B19" s="20"/>
      <c r="C19" s="21"/>
      <c r="D19" s="22"/>
    </row>
    <row r="20" spans="1:4" x14ac:dyDescent="0.25">
      <c r="A20" s="8">
        <v>12</v>
      </c>
      <c r="B20" s="20"/>
      <c r="C20" s="21"/>
      <c r="D20" s="22"/>
    </row>
    <row r="21" spans="1:4" x14ac:dyDescent="0.25">
      <c r="A21" s="8">
        <v>13</v>
      </c>
      <c r="B21" s="20"/>
      <c r="C21" s="21"/>
      <c r="D21" s="22"/>
    </row>
    <row r="22" spans="1:4" x14ac:dyDescent="0.25">
      <c r="A22" s="8">
        <v>14</v>
      </c>
      <c r="B22" s="20"/>
      <c r="C22" s="21"/>
      <c r="D22" s="22"/>
    </row>
    <row r="23" spans="1:4" x14ac:dyDescent="0.25">
      <c r="A23" s="8">
        <v>15</v>
      </c>
      <c r="B23" s="20"/>
      <c r="C23" s="21"/>
      <c r="D23" s="22"/>
    </row>
    <row r="24" spans="1:4" x14ac:dyDescent="0.25">
      <c r="A24" s="8">
        <v>16</v>
      </c>
      <c r="B24" s="20"/>
      <c r="C24" s="21"/>
      <c r="D24" s="22"/>
    </row>
    <row r="25" spans="1:4" x14ac:dyDescent="0.25">
      <c r="A25" s="8">
        <v>17</v>
      </c>
      <c r="B25" s="20"/>
      <c r="C25" s="21"/>
      <c r="D25" s="22"/>
    </row>
    <row r="26" spans="1:4" x14ac:dyDescent="0.25">
      <c r="A26" s="8">
        <v>18</v>
      </c>
      <c r="B26" s="20"/>
      <c r="C26" s="21"/>
      <c r="D26" s="22"/>
    </row>
    <row r="27" spans="1:4" x14ac:dyDescent="0.25">
      <c r="A27" s="8">
        <v>19</v>
      </c>
      <c r="B27" s="20"/>
      <c r="C27" s="21"/>
      <c r="D27" s="22"/>
    </row>
    <row r="28" spans="1:4" x14ac:dyDescent="0.25">
      <c r="A28" s="8">
        <v>20</v>
      </c>
      <c r="B28" s="20"/>
      <c r="C28" s="21"/>
      <c r="D28" s="22"/>
    </row>
    <row r="29" spans="1:4" x14ac:dyDescent="0.25">
      <c r="A29" s="8">
        <v>21</v>
      </c>
      <c r="B29" s="20"/>
      <c r="C29" s="21"/>
      <c r="D29" s="22"/>
    </row>
    <row r="30" spans="1:4" x14ac:dyDescent="0.25">
      <c r="A30" s="8">
        <v>22</v>
      </c>
      <c r="B30" s="20"/>
      <c r="C30" s="21"/>
      <c r="D30" s="22"/>
    </row>
    <row r="31" spans="1:4" x14ac:dyDescent="0.25">
      <c r="A31" s="8">
        <v>23</v>
      </c>
      <c r="B31" s="20"/>
      <c r="C31" s="21"/>
      <c r="D31" s="22"/>
    </row>
    <row r="32" spans="1:4" x14ac:dyDescent="0.25">
      <c r="A32" s="8">
        <v>24</v>
      </c>
      <c r="B32" s="20"/>
      <c r="C32" s="21"/>
      <c r="D32" s="22"/>
    </row>
    <row r="33" spans="1:4" x14ac:dyDescent="0.25">
      <c r="A33" s="8">
        <v>25</v>
      </c>
      <c r="B33" s="20"/>
      <c r="C33" s="21"/>
      <c r="D33" s="22"/>
    </row>
    <row r="34" spans="1:4" x14ac:dyDescent="0.25">
      <c r="A34" s="8">
        <v>26</v>
      </c>
      <c r="B34" s="20"/>
      <c r="C34" s="21"/>
      <c r="D34" s="22"/>
    </row>
    <row r="35" spans="1:4" x14ac:dyDescent="0.25">
      <c r="A35" s="8">
        <v>27</v>
      </c>
      <c r="B35" s="20"/>
      <c r="C35" s="21"/>
      <c r="D35" s="22"/>
    </row>
    <row r="36" spans="1:4" x14ac:dyDescent="0.25">
      <c r="A36" s="8">
        <v>28</v>
      </c>
      <c r="B36" s="20"/>
      <c r="C36" s="21"/>
      <c r="D36" s="22"/>
    </row>
    <row r="37" spans="1:4" x14ac:dyDescent="0.25">
      <c r="A37" s="8">
        <v>29</v>
      </c>
      <c r="B37" s="20"/>
      <c r="C37" s="21"/>
      <c r="D37" s="22"/>
    </row>
    <row r="38" spans="1:4" x14ac:dyDescent="0.25">
      <c r="A38" s="8">
        <v>30</v>
      </c>
      <c r="B38" s="20"/>
      <c r="C38" s="21"/>
      <c r="D38" s="22"/>
    </row>
    <row r="39" spans="1:4" x14ac:dyDescent="0.25">
      <c r="A39" s="8">
        <v>31</v>
      </c>
      <c r="B39" s="20"/>
      <c r="C39" s="21"/>
      <c r="D39" s="22"/>
    </row>
    <row r="40" spans="1:4" x14ac:dyDescent="0.25">
      <c r="A40" s="8">
        <v>32</v>
      </c>
      <c r="B40" s="20"/>
      <c r="C40" s="21"/>
      <c r="D40" s="22"/>
    </row>
    <row r="41" spans="1:4" x14ac:dyDescent="0.25">
      <c r="A41" s="8">
        <v>33</v>
      </c>
      <c r="B41" s="20"/>
      <c r="C41" s="21"/>
      <c r="D41" s="22"/>
    </row>
    <row r="42" spans="1:4" x14ac:dyDescent="0.25">
      <c r="A42" s="8">
        <v>34</v>
      </c>
      <c r="B42" s="20"/>
      <c r="C42" s="21"/>
      <c r="D42" s="22"/>
    </row>
    <row r="43" spans="1:4" x14ac:dyDescent="0.25">
      <c r="A43" s="8">
        <v>35</v>
      </c>
      <c r="B43" s="20"/>
      <c r="C43" s="21"/>
      <c r="D43" s="22"/>
    </row>
    <row r="44" spans="1:4" x14ac:dyDescent="0.25">
      <c r="A44" s="8">
        <v>36</v>
      </c>
      <c r="B44" s="20"/>
      <c r="C44" s="21"/>
      <c r="D44" s="22"/>
    </row>
    <row r="45" spans="1:4" x14ac:dyDescent="0.25">
      <c r="A45" s="8">
        <v>37</v>
      </c>
      <c r="B45" s="20"/>
      <c r="C45" s="21"/>
      <c r="D45" s="22"/>
    </row>
    <row r="46" spans="1:4" x14ac:dyDescent="0.25">
      <c r="A46" s="8">
        <v>38</v>
      </c>
      <c r="B46" s="20"/>
      <c r="C46" s="21"/>
      <c r="D46" s="22"/>
    </row>
    <row r="47" spans="1:4" x14ac:dyDescent="0.25">
      <c r="A47" s="8">
        <v>39</v>
      </c>
      <c r="B47" s="20"/>
      <c r="C47" s="21"/>
      <c r="D47" s="22"/>
    </row>
    <row r="48" spans="1:4" x14ac:dyDescent="0.25">
      <c r="A48" s="8">
        <v>40</v>
      </c>
      <c r="B48" s="20"/>
      <c r="C48" s="21"/>
      <c r="D48" s="22"/>
    </row>
    <row r="49" spans="1:4" x14ac:dyDescent="0.25">
      <c r="A49" s="8">
        <v>41</v>
      </c>
      <c r="B49" s="20"/>
      <c r="C49" s="21"/>
      <c r="D49" s="23"/>
    </row>
    <row r="50" spans="1:4" x14ac:dyDescent="0.25">
      <c r="A50" s="8">
        <v>42</v>
      </c>
      <c r="B50" s="20"/>
      <c r="C50" s="21"/>
      <c r="D50" s="23"/>
    </row>
    <row r="51" spans="1:4" x14ac:dyDescent="0.25">
      <c r="A51" s="8">
        <v>43</v>
      </c>
      <c r="B51" s="20"/>
      <c r="C51" s="21"/>
      <c r="D51" s="23"/>
    </row>
    <row r="52" spans="1:4" x14ac:dyDescent="0.25">
      <c r="A52" s="8">
        <v>44</v>
      </c>
      <c r="B52" s="20"/>
      <c r="C52" s="21"/>
      <c r="D52" s="23"/>
    </row>
    <row r="53" spans="1:4" x14ac:dyDescent="0.25">
      <c r="A53" s="8">
        <v>45</v>
      </c>
      <c r="B53" s="20"/>
      <c r="C53" s="21"/>
      <c r="D53" s="23"/>
    </row>
    <row r="54" spans="1:4" x14ac:dyDescent="0.25">
      <c r="A54" s="8">
        <v>46</v>
      </c>
      <c r="B54" s="20"/>
      <c r="C54" s="21"/>
      <c r="D54" s="23"/>
    </row>
    <row r="55" spans="1:4" x14ac:dyDescent="0.25">
      <c r="A55" s="8">
        <v>47</v>
      </c>
      <c r="B55" s="20"/>
      <c r="C55" s="21"/>
      <c r="D55" s="23"/>
    </row>
    <row r="56" spans="1:4" x14ac:dyDescent="0.25">
      <c r="A56" s="8">
        <v>48</v>
      </c>
      <c r="B56" s="20"/>
      <c r="C56" s="21"/>
      <c r="D56" s="23"/>
    </row>
    <row r="57" spans="1:4" x14ac:dyDescent="0.25">
      <c r="A57" s="8">
        <v>49</v>
      </c>
      <c r="B57" s="20"/>
      <c r="C57" s="21"/>
      <c r="D57" s="23"/>
    </row>
    <row r="58" spans="1:4" ht="15.75" thickBot="1" x14ac:dyDescent="0.3">
      <c r="A58" s="9">
        <v>50</v>
      </c>
      <c r="B58" s="24"/>
      <c r="C58" s="25"/>
      <c r="D58" s="26"/>
    </row>
    <row r="59" spans="1:4" ht="15.75" thickBot="1" x14ac:dyDescent="0.3">
      <c r="A59" s="175" t="s">
        <v>111</v>
      </c>
      <c r="B59" s="176"/>
      <c r="C59" s="13">
        <f>AVERAGE(C9:C58)</f>
        <v>0</v>
      </c>
      <c r="D59" s="14">
        <f>AVERAGE(D9:D58)</f>
        <v>0</v>
      </c>
    </row>
  </sheetData>
  <sheetProtection password="CD52" sheet="1" objects="1" scenarios="1"/>
  <mergeCells count="2">
    <mergeCell ref="A4:B4"/>
    <mergeCell ref="A59:B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9"/>
  <sheetViews>
    <sheetView workbookViewId="0">
      <selection activeCell="B2" sqref="B2"/>
    </sheetView>
  </sheetViews>
  <sheetFormatPr defaultRowHeight="15" x14ac:dyDescent="0.25"/>
  <cols>
    <col min="1" max="1" width="20.140625" customWidth="1"/>
    <col min="2" max="4" width="22.85546875" customWidth="1"/>
    <col min="5" max="5" width="20.28515625" customWidth="1"/>
  </cols>
  <sheetData>
    <row r="1" spans="1:4" ht="15.75" thickBot="1" x14ac:dyDescent="0.3"/>
    <row r="2" spans="1:4" ht="15.75" thickBot="1" x14ac:dyDescent="0.3">
      <c r="A2" s="2" t="s">
        <v>68</v>
      </c>
      <c r="B2" s="3">
        <f>'Solar Water Heaters'!D13</f>
        <v>0</v>
      </c>
      <c r="C2" s="4"/>
    </row>
    <row r="3" spans="1:4" ht="15.75" thickBot="1" x14ac:dyDescent="0.3">
      <c r="A3" s="4"/>
      <c r="B3" s="4"/>
      <c r="C3" s="4"/>
    </row>
    <row r="4" spans="1:4" x14ac:dyDescent="0.25">
      <c r="A4" s="177" t="s">
        <v>112</v>
      </c>
      <c r="B4" s="178"/>
      <c r="C4" s="4"/>
    </row>
    <row r="5" spans="1:4" ht="30" x14ac:dyDescent="0.25">
      <c r="A5" s="5" t="s">
        <v>33</v>
      </c>
      <c r="B5" s="6" t="s">
        <v>27</v>
      </c>
      <c r="C5" s="4"/>
      <c r="D5" s="4"/>
    </row>
    <row r="6" spans="1:4" ht="15.75" thickBot="1" x14ac:dyDescent="0.3">
      <c r="A6" s="16">
        <f>C59</f>
        <v>0</v>
      </c>
      <c r="B6" s="15">
        <f>D59</f>
        <v>0</v>
      </c>
      <c r="C6" s="4"/>
      <c r="D6" s="4"/>
    </row>
    <row r="7" spans="1:4" ht="15.75" thickBot="1" x14ac:dyDescent="0.3"/>
    <row r="8" spans="1:4" ht="30.75" thickBot="1" x14ac:dyDescent="0.3">
      <c r="A8" s="7" t="s">
        <v>31</v>
      </c>
      <c r="B8" s="10" t="s">
        <v>69</v>
      </c>
      <c r="C8" s="11" t="s">
        <v>110</v>
      </c>
      <c r="D8" s="12" t="s">
        <v>27</v>
      </c>
    </row>
    <row r="9" spans="1:4" ht="15.75" thickTop="1" x14ac:dyDescent="0.25">
      <c r="A9" s="8">
        <v>1</v>
      </c>
      <c r="B9" s="17"/>
      <c r="C9" s="18">
        <v>0</v>
      </c>
      <c r="D9" s="19">
        <v>0</v>
      </c>
    </row>
    <row r="10" spans="1:4" x14ac:dyDescent="0.25">
      <c r="A10" s="8">
        <v>2</v>
      </c>
      <c r="B10" s="20"/>
      <c r="C10" s="21"/>
      <c r="D10" s="22"/>
    </row>
    <row r="11" spans="1:4" x14ac:dyDescent="0.25">
      <c r="A11" s="8">
        <v>3</v>
      </c>
      <c r="B11" s="20"/>
      <c r="C11" s="21"/>
      <c r="D11" s="22"/>
    </row>
    <row r="12" spans="1:4" x14ac:dyDescent="0.25">
      <c r="A12" s="8">
        <v>4</v>
      </c>
      <c r="B12" s="20"/>
      <c r="C12" s="21"/>
      <c r="D12" s="22"/>
    </row>
    <row r="13" spans="1:4" x14ac:dyDescent="0.25">
      <c r="A13" s="8">
        <v>5</v>
      </c>
      <c r="B13" s="20"/>
      <c r="C13" s="21"/>
      <c r="D13" s="22"/>
    </row>
    <row r="14" spans="1:4" x14ac:dyDescent="0.25">
      <c r="A14" s="8">
        <v>6</v>
      </c>
      <c r="B14" s="20"/>
      <c r="C14" s="21"/>
      <c r="D14" s="22"/>
    </row>
    <row r="15" spans="1:4" x14ac:dyDescent="0.25">
      <c r="A15" s="8">
        <v>7</v>
      </c>
      <c r="B15" s="20"/>
      <c r="C15" s="21"/>
      <c r="D15" s="22"/>
    </row>
    <row r="16" spans="1:4" x14ac:dyDescent="0.25">
      <c r="A16" s="8">
        <v>8</v>
      </c>
      <c r="B16" s="20"/>
      <c r="C16" s="21"/>
      <c r="D16" s="22"/>
    </row>
    <row r="17" spans="1:4" x14ac:dyDescent="0.25">
      <c r="A17" s="8">
        <v>9</v>
      </c>
      <c r="B17" s="20"/>
      <c r="C17" s="21"/>
      <c r="D17" s="22"/>
    </row>
    <row r="18" spans="1:4" x14ac:dyDescent="0.25">
      <c r="A18" s="8">
        <v>10</v>
      </c>
      <c r="B18" s="20"/>
      <c r="C18" s="21"/>
      <c r="D18" s="22"/>
    </row>
    <row r="19" spans="1:4" x14ac:dyDescent="0.25">
      <c r="A19" s="8">
        <v>11</v>
      </c>
      <c r="B19" s="20"/>
      <c r="C19" s="21"/>
      <c r="D19" s="22"/>
    </row>
    <row r="20" spans="1:4" x14ac:dyDescent="0.25">
      <c r="A20" s="8">
        <v>12</v>
      </c>
      <c r="B20" s="20"/>
      <c r="C20" s="21"/>
      <c r="D20" s="22"/>
    </row>
    <row r="21" spans="1:4" x14ac:dyDescent="0.25">
      <c r="A21" s="8">
        <v>13</v>
      </c>
      <c r="B21" s="20"/>
      <c r="C21" s="21"/>
      <c r="D21" s="22"/>
    </row>
    <row r="22" spans="1:4" x14ac:dyDescent="0.25">
      <c r="A22" s="8">
        <v>14</v>
      </c>
      <c r="B22" s="20"/>
      <c r="C22" s="21"/>
      <c r="D22" s="22"/>
    </row>
    <row r="23" spans="1:4" x14ac:dyDescent="0.25">
      <c r="A23" s="8">
        <v>15</v>
      </c>
      <c r="B23" s="20"/>
      <c r="C23" s="21"/>
      <c r="D23" s="22"/>
    </row>
    <row r="24" spans="1:4" x14ac:dyDescent="0.25">
      <c r="A24" s="8">
        <v>16</v>
      </c>
      <c r="B24" s="20"/>
      <c r="C24" s="21"/>
      <c r="D24" s="22"/>
    </row>
    <row r="25" spans="1:4" x14ac:dyDescent="0.25">
      <c r="A25" s="8">
        <v>17</v>
      </c>
      <c r="B25" s="20"/>
      <c r="C25" s="21"/>
      <c r="D25" s="22"/>
    </row>
    <row r="26" spans="1:4" x14ac:dyDescent="0.25">
      <c r="A26" s="8">
        <v>18</v>
      </c>
      <c r="B26" s="20"/>
      <c r="C26" s="21"/>
      <c r="D26" s="22"/>
    </row>
    <row r="27" spans="1:4" x14ac:dyDescent="0.25">
      <c r="A27" s="8">
        <v>19</v>
      </c>
      <c r="B27" s="20"/>
      <c r="C27" s="21"/>
      <c r="D27" s="22"/>
    </row>
    <row r="28" spans="1:4" x14ac:dyDescent="0.25">
      <c r="A28" s="8">
        <v>20</v>
      </c>
      <c r="B28" s="20"/>
      <c r="C28" s="21"/>
      <c r="D28" s="22"/>
    </row>
    <row r="29" spans="1:4" x14ac:dyDescent="0.25">
      <c r="A29" s="8">
        <v>21</v>
      </c>
      <c r="B29" s="20"/>
      <c r="C29" s="21"/>
      <c r="D29" s="22"/>
    </row>
    <row r="30" spans="1:4" x14ac:dyDescent="0.25">
      <c r="A30" s="8">
        <v>22</v>
      </c>
      <c r="B30" s="20"/>
      <c r="C30" s="21"/>
      <c r="D30" s="22"/>
    </row>
    <row r="31" spans="1:4" x14ac:dyDescent="0.25">
      <c r="A31" s="8">
        <v>23</v>
      </c>
      <c r="B31" s="20"/>
      <c r="C31" s="21"/>
      <c r="D31" s="22"/>
    </row>
    <row r="32" spans="1:4" x14ac:dyDescent="0.25">
      <c r="A32" s="8">
        <v>24</v>
      </c>
      <c r="B32" s="20"/>
      <c r="C32" s="21"/>
      <c r="D32" s="22"/>
    </row>
    <row r="33" spans="1:4" x14ac:dyDescent="0.25">
      <c r="A33" s="8">
        <v>25</v>
      </c>
      <c r="B33" s="20"/>
      <c r="C33" s="21"/>
      <c r="D33" s="22"/>
    </row>
    <row r="34" spans="1:4" x14ac:dyDescent="0.25">
      <c r="A34" s="8">
        <v>26</v>
      </c>
      <c r="B34" s="20"/>
      <c r="C34" s="21"/>
      <c r="D34" s="22"/>
    </row>
    <row r="35" spans="1:4" x14ac:dyDescent="0.25">
      <c r="A35" s="8">
        <v>27</v>
      </c>
      <c r="B35" s="20"/>
      <c r="C35" s="21"/>
      <c r="D35" s="22"/>
    </row>
    <row r="36" spans="1:4" x14ac:dyDescent="0.25">
      <c r="A36" s="8">
        <v>28</v>
      </c>
      <c r="B36" s="20"/>
      <c r="C36" s="21"/>
      <c r="D36" s="22"/>
    </row>
    <row r="37" spans="1:4" x14ac:dyDescent="0.25">
      <c r="A37" s="8">
        <v>29</v>
      </c>
      <c r="B37" s="20"/>
      <c r="C37" s="21"/>
      <c r="D37" s="22"/>
    </row>
    <row r="38" spans="1:4" x14ac:dyDescent="0.25">
      <c r="A38" s="8">
        <v>30</v>
      </c>
      <c r="B38" s="20"/>
      <c r="C38" s="21"/>
      <c r="D38" s="22"/>
    </row>
    <row r="39" spans="1:4" x14ac:dyDescent="0.25">
      <c r="A39" s="8">
        <v>31</v>
      </c>
      <c r="B39" s="20"/>
      <c r="C39" s="21"/>
      <c r="D39" s="22"/>
    </row>
    <row r="40" spans="1:4" x14ac:dyDescent="0.25">
      <c r="A40" s="8">
        <v>32</v>
      </c>
      <c r="B40" s="20"/>
      <c r="C40" s="21"/>
      <c r="D40" s="22"/>
    </row>
    <row r="41" spans="1:4" x14ac:dyDescent="0.25">
      <c r="A41" s="8">
        <v>33</v>
      </c>
      <c r="B41" s="20"/>
      <c r="C41" s="21"/>
      <c r="D41" s="22"/>
    </row>
    <row r="42" spans="1:4" x14ac:dyDescent="0.25">
      <c r="A42" s="8">
        <v>34</v>
      </c>
      <c r="B42" s="20"/>
      <c r="C42" s="21"/>
      <c r="D42" s="22"/>
    </row>
    <row r="43" spans="1:4" x14ac:dyDescent="0.25">
      <c r="A43" s="8">
        <v>35</v>
      </c>
      <c r="B43" s="20"/>
      <c r="C43" s="21"/>
      <c r="D43" s="22"/>
    </row>
    <row r="44" spans="1:4" x14ac:dyDescent="0.25">
      <c r="A44" s="8">
        <v>36</v>
      </c>
      <c r="B44" s="20"/>
      <c r="C44" s="21"/>
      <c r="D44" s="22"/>
    </row>
    <row r="45" spans="1:4" x14ac:dyDescent="0.25">
      <c r="A45" s="8">
        <v>37</v>
      </c>
      <c r="B45" s="20"/>
      <c r="C45" s="21"/>
      <c r="D45" s="22"/>
    </row>
    <row r="46" spans="1:4" x14ac:dyDescent="0.25">
      <c r="A46" s="8">
        <v>38</v>
      </c>
      <c r="B46" s="20"/>
      <c r="C46" s="21"/>
      <c r="D46" s="22"/>
    </row>
    <row r="47" spans="1:4" x14ac:dyDescent="0.25">
      <c r="A47" s="8">
        <v>39</v>
      </c>
      <c r="B47" s="20"/>
      <c r="C47" s="21"/>
      <c r="D47" s="22"/>
    </row>
    <row r="48" spans="1:4" x14ac:dyDescent="0.25">
      <c r="A48" s="8">
        <v>40</v>
      </c>
      <c r="B48" s="20"/>
      <c r="C48" s="21"/>
      <c r="D48" s="22"/>
    </row>
    <row r="49" spans="1:4" x14ac:dyDescent="0.25">
      <c r="A49" s="8">
        <v>41</v>
      </c>
      <c r="B49" s="20"/>
      <c r="C49" s="21"/>
      <c r="D49" s="23"/>
    </row>
    <row r="50" spans="1:4" x14ac:dyDescent="0.25">
      <c r="A50" s="8">
        <v>42</v>
      </c>
      <c r="B50" s="20"/>
      <c r="C50" s="21"/>
      <c r="D50" s="23"/>
    </row>
    <row r="51" spans="1:4" x14ac:dyDescent="0.25">
      <c r="A51" s="8">
        <v>43</v>
      </c>
      <c r="B51" s="20"/>
      <c r="C51" s="21"/>
      <c r="D51" s="23"/>
    </row>
    <row r="52" spans="1:4" x14ac:dyDescent="0.25">
      <c r="A52" s="8">
        <v>44</v>
      </c>
      <c r="B52" s="20"/>
      <c r="C52" s="21"/>
      <c r="D52" s="23"/>
    </row>
    <row r="53" spans="1:4" x14ac:dyDescent="0.25">
      <c r="A53" s="8">
        <v>45</v>
      </c>
      <c r="B53" s="20"/>
      <c r="C53" s="21"/>
      <c r="D53" s="23"/>
    </row>
    <row r="54" spans="1:4" x14ac:dyDescent="0.25">
      <c r="A54" s="8">
        <v>46</v>
      </c>
      <c r="B54" s="20"/>
      <c r="C54" s="21"/>
      <c r="D54" s="23"/>
    </row>
    <row r="55" spans="1:4" x14ac:dyDescent="0.25">
      <c r="A55" s="8">
        <v>47</v>
      </c>
      <c r="B55" s="20"/>
      <c r="C55" s="21"/>
      <c r="D55" s="23"/>
    </row>
    <row r="56" spans="1:4" x14ac:dyDescent="0.25">
      <c r="A56" s="8">
        <v>48</v>
      </c>
      <c r="B56" s="20"/>
      <c r="C56" s="21"/>
      <c r="D56" s="23"/>
    </row>
    <row r="57" spans="1:4" x14ac:dyDescent="0.25">
      <c r="A57" s="8">
        <v>49</v>
      </c>
      <c r="B57" s="20"/>
      <c r="C57" s="21"/>
      <c r="D57" s="23"/>
    </row>
    <row r="58" spans="1:4" ht="15.75" thickBot="1" x14ac:dyDescent="0.3">
      <c r="A58" s="9">
        <v>50</v>
      </c>
      <c r="B58" s="24"/>
      <c r="C58" s="25"/>
      <c r="D58" s="26"/>
    </row>
    <row r="59" spans="1:4" ht="15.75" thickBot="1" x14ac:dyDescent="0.3">
      <c r="A59" s="175" t="s">
        <v>111</v>
      </c>
      <c r="B59" s="176"/>
      <c r="C59" s="13">
        <f>AVERAGE(C9:C58)</f>
        <v>0</v>
      </c>
      <c r="D59" s="14">
        <f>AVERAGE(D9:D58)</f>
        <v>0</v>
      </c>
    </row>
  </sheetData>
  <sheetProtection password="CD52" sheet="1" objects="1" scenarios="1"/>
  <mergeCells count="2">
    <mergeCell ref="A4:B4"/>
    <mergeCell ref="A59:B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9"/>
  <sheetViews>
    <sheetView workbookViewId="0">
      <selection activeCell="E37" sqref="E37"/>
    </sheetView>
  </sheetViews>
  <sheetFormatPr defaultRowHeight="15" x14ac:dyDescent="0.25"/>
  <cols>
    <col min="1" max="1" width="20.140625" customWidth="1"/>
    <col min="2" max="4" width="22.85546875" customWidth="1"/>
    <col min="5" max="5" width="20.28515625" customWidth="1"/>
  </cols>
  <sheetData>
    <row r="1" spans="1:4" ht="15.75" thickBot="1" x14ac:dyDescent="0.3"/>
    <row r="2" spans="1:4" ht="15.75" thickBot="1" x14ac:dyDescent="0.3">
      <c r="A2" s="2" t="s">
        <v>68</v>
      </c>
      <c r="B2" s="3">
        <f>'Solar Water Heaters'!D14</f>
        <v>0</v>
      </c>
      <c r="C2" s="4"/>
    </row>
    <row r="3" spans="1:4" ht="15.75" thickBot="1" x14ac:dyDescent="0.3">
      <c r="A3" s="4"/>
      <c r="B3" s="4"/>
      <c r="C3" s="4"/>
    </row>
    <row r="4" spans="1:4" x14ac:dyDescent="0.25">
      <c r="A4" s="177" t="s">
        <v>112</v>
      </c>
      <c r="B4" s="178"/>
      <c r="C4" s="4"/>
    </row>
    <row r="5" spans="1:4" ht="30" x14ac:dyDescent="0.25">
      <c r="A5" s="5" t="s">
        <v>33</v>
      </c>
      <c r="B5" s="6" t="s">
        <v>27</v>
      </c>
      <c r="C5" s="4"/>
      <c r="D5" s="4"/>
    </row>
    <row r="6" spans="1:4" ht="15.75" thickBot="1" x14ac:dyDescent="0.3">
      <c r="A6" s="16">
        <f>C59</f>
        <v>0</v>
      </c>
      <c r="B6" s="15">
        <f>D59</f>
        <v>0</v>
      </c>
      <c r="C6" s="4"/>
      <c r="D6" s="4"/>
    </row>
    <row r="7" spans="1:4" ht="15.75" thickBot="1" x14ac:dyDescent="0.3"/>
    <row r="8" spans="1:4" ht="30.75" thickBot="1" x14ac:dyDescent="0.3">
      <c r="A8" s="7" t="s">
        <v>31</v>
      </c>
      <c r="B8" s="10" t="s">
        <v>69</v>
      </c>
      <c r="C8" s="11" t="s">
        <v>110</v>
      </c>
      <c r="D8" s="12" t="s">
        <v>27</v>
      </c>
    </row>
    <row r="9" spans="1:4" ht="15.75" thickTop="1" x14ac:dyDescent="0.25">
      <c r="A9" s="8">
        <v>1</v>
      </c>
      <c r="B9" s="17"/>
      <c r="C9" s="18">
        <v>0</v>
      </c>
      <c r="D9" s="19">
        <v>0</v>
      </c>
    </row>
    <row r="10" spans="1:4" x14ac:dyDescent="0.25">
      <c r="A10" s="8">
        <v>2</v>
      </c>
      <c r="B10" s="20"/>
      <c r="C10" s="21"/>
      <c r="D10" s="22"/>
    </row>
    <row r="11" spans="1:4" x14ac:dyDescent="0.25">
      <c r="A11" s="8">
        <v>3</v>
      </c>
      <c r="B11" s="20"/>
      <c r="C11" s="21"/>
      <c r="D11" s="22"/>
    </row>
    <row r="12" spans="1:4" x14ac:dyDescent="0.25">
      <c r="A12" s="8">
        <v>4</v>
      </c>
      <c r="B12" s="20"/>
      <c r="C12" s="21"/>
      <c r="D12" s="22"/>
    </row>
    <row r="13" spans="1:4" x14ac:dyDescent="0.25">
      <c r="A13" s="8">
        <v>5</v>
      </c>
      <c r="B13" s="20"/>
      <c r="C13" s="21"/>
      <c r="D13" s="22"/>
    </row>
    <row r="14" spans="1:4" x14ac:dyDescent="0.25">
      <c r="A14" s="8">
        <v>6</v>
      </c>
      <c r="B14" s="20"/>
      <c r="C14" s="21"/>
      <c r="D14" s="22"/>
    </row>
    <row r="15" spans="1:4" x14ac:dyDescent="0.25">
      <c r="A15" s="8">
        <v>7</v>
      </c>
      <c r="B15" s="20"/>
      <c r="C15" s="21"/>
      <c r="D15" s="22"/>
    </row>
    <row r="16" spans="1:4" x14ac:dyDescent="0.25">
      <c r="A16" s="8">
        <v>8</v>
      </c>
      <c r="B16" s="20"/>
      <c r="C16" s="21"/>
      <c r="D16" s="22"/>
    </row>
    <row r="17" spans="1:4" x14ac:dyDescent="0.25">
      <c r="A17" s="8">
        <v>9</v>
      </c>
      <c r="B17" s="20"/>
      <c r="C17" s="21"/>
      <c r="D17" s="22"/>
    </row>
    <row r="18" spans="1:4" x14ac:dyDescent="0.25">
      <c r="A18" s="8">
        <v>10</v>
      </c>
      <c r="B18" s="20"/>
      <c r="C18" s="21"/>
      <c r="D18" s="22"/>
    </row>
    <row r="19" spans="1:4" x14ac:dyDescent="0.25">
      <c r="A19" s="8">
        <v>11</v>
      </c>
      <c r="B19" s="20"/>
      <c r="C19" s="21"/>
      <c r="D19" s="22"/>
    </row>
    <row r="20" spans="1:4" x14ac:dyDescent="0.25">
      <c r="A20" s="8">
        <v>12</v>
      </c>
      <c r="B20" s="20"/>
      <c r="C20" s="21"/>
      <c r="D20" s="22"/>
    </row>
    <row r="21" spans="1:4" x14ac:dyDescent="0.25">
      <c r="A21" s="8">
        <v>13</v>
      </c>
      <c r="B21" s="20"/>
      <c r="C21" s="21"/>
      <c r="D21" s="22"/>
    </row>
    <row r="22" spans="1:4" x14ac:dyDescent="0.25">
      <c r="A22" s="8">
        <v>14</v>
      </c>
      <c r="B22" s="20"/>
      <c r="C22" s="21"/>
      <c r="D22" s="22"/>
    </row>
    <row r="23" spans="1:4" x14ac:dyDescent="0.25">
      <c r="A23" s="8">
        <v>15</v>
      </c>
      <c r="B23" s="20"/>
      <c r="C23" s="21"/>
      <c r="D23" s="22"/>
    </row>
    <row r="24" spans="1:4" x14ac:dyDescent="0.25">
      <c r="A24" s="8">
        <v>16</v>
      </c>
      <c r="B24" s="20"/>
      <c r="C24" s="21"/>
      <c r="D24" s="22"/>
    </row>
    <row r="25" spans="1:4" x14ac:dyDescent="0.25">
      <c r="A25" s="8">
        <v>17</v>
      </c>
      <c r="B25" s="20"/>
      <c r="C25" s="21"/>
      <c r="D25" s="22"/>
    </row>
    <row r="26" spans="1:4" x14ac:dyDescent="0.25">
      <c r="A26" s="8">
        <v>18</v>
      </c>
      <c r="B26" s="20"/>
      <c r="C26" s="21"/>
      <c r="D26" s="22"/>
    </row>
    <row r="27" spans="1:4" x14ac:dyDescent="0.25">
      <c r="A27" s="8">
        <v>19</v>
      </c>
      <c r="B27" s="20"/>
      <c r="C27" s="21"/>
      <c r="D27" s="22"/>
    </row>
    <row r="28" spans="1:4" x14ac:dyDescent="0.25">
      <c r="A28" s="8">
        <v>20</v>
      </c>
      <c r="B28" s="20"/>
      <c r="C28" s="21"/>
      <c r="D28" s="22"/>
    </row>
    <row r="29" spans="1:4" x14ac:dyDescent="0.25">
      <c r="A29" s="8">
        <v>21</v>
      </c>
      <c r="B29" s="20"/>
      <c r="C29" s="21"/>
      <c r="D29" s="22"/>
    </row>
    <row r="30" spans="1:4" x14ac:dyDescent="0.25">
      <c r="A30" s="8">
        <v>22</v>
      </c>
      <c r="B30" s="20"/>
      <c r="C30" s="21"/>
      <c r="D30" s="22"/>
    </row>
    <row r="31" spans="1:4" x14ac:dyDescent="0.25">
      <c r="A31" s="8">
        <v>23</v>
      </c>
      <c r="B31" s="20"/>
      <c r="C31" s="21"/>
      <c r="D31" s="22"/>
    </row>
    <row r="32" spans="1:4" x14ac:dyDescent="0.25">
      <c r="A32" s="8">
        <v>24</v>
      </c>
      <c r="B32" s="20"/>
      <c r="C32" s="21"/>
      <c r="D32" s="22"/>
    </row>
    <row r="33" spans="1:4" x14ac:dyDescent="0.25">
      <c r="A33" s="8">
        <v>25</v>
      </c>
      <c r="B33" s="20"/>
      <c r="C33" s="21"/>
      <c r="D33" s="22"/>
    </row>
    <row r="34" spans="1:4" x14ac:dyDescent="0.25">
      <c r="A34" s="8">
        <v>26</v>
      </c>
      <c r="B34" s="20"/>
      <c r="C34" s="21"/>
      <c r="D34" s="22"/>
    </row>
    <row r="35" spans="1:4" x14ac:dyDescent="0.25">
      <c r="A35" s="8">
        <v>27</v>
      </c>
      <c r="B35" s="20"/>
      <c r="C35" s="21"/>
      <c r="D35" s="22"/>
    </row>
    <row r="36" spans="1:4" x14ac:dyDescent="0.25">
      <c r="A36" s="8">
        <v>28</v>
      </c>
      <c r="B36" s="20"/>
      <c r="C36" s="21"/>
      <c r="D36" s="22"/>
    </row>
    <row r="37" spans="1:4" x14ac:dyDescent="0.25">
      <c r="A37" s="8">
        <v>29</v>
      </c>
      <c r="B37" s="20"/>
      <c r="C37" s="21"/>
      <c r="D37" s="22"/>
    </row>
    <row r="38" spans="1:4" x14ac:dyDescent="0.25">
      <c r="A38" s="8">
        <v>30</v>
      </c>
      <c r="B38" s="20"/>
      <c r="C38" s="21"/>
      <c r="D38" s="22"/>
    </row>
    <row r="39" spans="1:4" x14ac:dyDescent="0.25">
      <c r="A39" s="8">
        <v>31</v>
      </c>
      <c r="B39" s="20"/>
      <c r="C39" s="21"/>
      <c r="D39" s="22"/>
    </row>
    <row r="40" spans="1:4" x14ac:dyDescent="0.25">
      <c r="A40" s="8">
        <v>32</v>
      </c>
      <c r="B40" s="20"/>
      <c r="C40" s="21"/>
      <c r="D40" s="22"/>
    </row>
    <row r="41" spans="1:4" x14ac:dyDescent="0.25">
      <c r="A41" s="8">
        <v>33</v>
      </c>
      <c r="B41" s="20"/>
      <c r="C41" s="21"/>
      <c r="D41" s="22"/>
    </row>
    <row r="42" spans="1:4" x14ac:dyDescent="0.25">
      <c r="A42" s="8">
        <v>34</v>
      </c>
      <c r="B42" s="20"/>
      <c r="C42" s="21"/>
      <c r="D42" s="22"/>
    </row>
    <row r="43" spans="1:4" x14ac:dyDescent="0.25">
      <c r="A43" s="8">
        <v>35</v>
      </c>
      <c r="B43" s="20"/>
      <c r="C43" s="21"/>
      <c r="D43" s="22"/>
    </row>
    <row r="44" spans="1:4" x14ac:dyDescent="0.25">
      <c r="A44" s="8">
        <v>36</v>
      </c>
      <c r="B44" s="20"/>
      <c r="C44" s="21"/>
      <c r="D44" s="22"/>
    </row>
    <row r="45" spans="1:4" x14ac:dyDescent="0.25">
      <c r="A45" s="8">
        <v>37</v>
      </c>
      <c r="B45" s="20"/>
      <c r="C45" s="21"/>
      <c r="D45" s="22"/>
    </row>
    <row r="46" spans="1:4" x14ac:dyDescent="0.25">
      <c r="A46" s="8">
        <v>38</v>
      </c>
      <c r="B46" s="20"/>
      <c r="C46" s="21"/>
      <c r="D46" s="22"/>
    </row>
    <row r="47" spans="1:4" x14ac:dyDescent="0.25">
      <c r="A47" s="8">
        <v>39</v>
      </c>
      <c r="B47" s="20"/>
      <c r="C47" s="21"/>
      <c r="D47" s="22"/>
    </row>
    <row r="48" spans="1:4" x14ac:dyDescent="0.25">
      <c r="A48" s="8">
        <v>40</v>
      </c>
      <c r="B48" s="20"/>
      <c r="C48" s="21"/>
      <c r="D48" s="22"/>
    </row>
    <row r="49" spans="1:4" x14ac:dyDescent="0.25">
      <c r="A49" s="8">
        <v>41</v>
      </c>
      <c r="B49" s="20"/>
      <c r="C49" s="21"/>
      <c r="D49" s="23"/>
    </row>
    <row r="50" spans="1:4" x14ac:dyDescent="0.25">
      <c r="A50" s="8">
        <v>42</v>
      </c>
      <c r="B50" s="20"/>
      <c r="C50" s="21"/>
      <c r="D50" s="23"/>
    </row>
    <row r="51" spans="1:4" x14ac:dyDescent="0.25">
      <c r="A51" s="8">
        <v>43</v>
      </c>
      <c r="B51" s="20"/>
      <c r="C51" s="21"/>
      <c r="D51" s="23"/>
    </row>
    <row r="52" spans="1:4" x14ac:dyDescent="0.25">
      <c r="A52" s="8">
        <v>44</v>
      </c>
      <c r="B52" s="20"/>
      <c r="C52" s="21"/>
      <c r="D52" s="23"/>
    </row>
    <row r="53" spans="1:4" x14ac:dyDescent="0.25">
      <c r="A53" s="8">
        <v>45</v>
      </c>
      <c r="B53" s="20"/>
      <c r="C53" s="21"/>
      <c r="D53" s="23"/>
    </row>
    <row r="54" spans="1:4" x14ac:dyDescent="0.25">
      <c r="A54" s="8">
        <v>46</v>
      </c>
      <c r="B54" s="20"/>
      <c r="C54" s="21"/>
      <c r="D54" s="23"/>
    </row>
    <row r="55" spans="1:4" x14ac:dyDescent="0.25">
      <c r="A55" s="8">
        <v>47</v>
      </c>
      <c r="B55" s="20"/>
      <c r="C55" s="21"/>
      <c r="D55" s="23"/>
    </row>
    <row r="56" spans="1:4" x14ac:dyDescent="0.25">
      <c r="A56" s="8">
        <v>48</v>
      </c>
      <c r="B56" s="20"/>
      <c r="C56" s="21"/>
      <c r="D56" s="23"/>
    </row>
    <row r="57" spans="1:4" x14ac:dyDescent="0.25">
      <c r="A57" s="8">
        <v>49</v>
      </c>
      <c r="B57" s="20"/>
      <c r="C57" s="21"/>
      <c r="D57" s="23"/>
    </row>
    <row r="58" spans="1:4" ht="15.75" thickBot="1" x14ac:dyDescent="0.3">
      <c r="A58" s="9">
        <v>50</v>
      </c>
      <c r="B58" s="24"/>
      <c r="C58" s="25"/>
      <c r="D58" s="26"/>
    </row>
    <row r="59" spans="1:4" ht="15.75" thickBot="1" x14ac:dyDescent="0.3">
      <c r="A59" s="175" t="s">
        <v>111</v>
      </c>
      <c r="B59" s="176"/>
      <c r="C59" s="13">
        <f>AVERAGE(C9:C58)</f>
        <v>0</v>
      </c>
      <c r="D59" s="14">
        <f>AVERAGE(D9:D58)</f>
        <v>0</v>
      </c>
    </row>
  </sheetData>
  <sheetProtection password="CD52" sheet="1" objects="1" scenarios="1"/>
  <mergeCells count="2">
    <mergeCell ref="A4:B4"/>
    <mergeCell ref="A59:B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9"/>
  <sheetViews>
    <sheetView workbookViewId="0">
      <selection activeCell="I16" sqref="I16"/>
    </sheetView>
  </sheetViews>
  <sheetFormatPr defaultRowHeight="15" x14ac:dyDescent="0.25"/>
  <cols>
    <col min="1" max="1" width="20.140625" customWidth="1"/>
    <col min="2" max="4" width="22.85546875" customWidth="1"/>
    <col min="5" max="5" width="20.28515625" customWidth="1"/>
  </cols>
  <sheetData>
    <row r="1" spans="1:4" ht="15.75" thickBot="1" x14ac:dyDescent="0.3"/>
    <row r="2" spans="1:4" ht="15.75" thickBot="1" x14ac:dyDescent="0.3">
      <c r="A2" s="2" t="s">
        <v>68</v>
      </c>
      <c r="B2" s="3">
        <f>'Solar Water Heaters'!D15</f>
        <v>0</v>
      </c>
      <c r="C2" s="4"/>
    </row>
    <row r="3" spans="1:4" ht="15.75" thickBot="1" x14ac:dyDescent="0.3">
      <c r="A3" s="4"/>
      <c r="B3" s="4"/>
      <c r="C3" s="4"/>
    </row>
    <row r="4" spans="1:4" x14ac:dyDescent="0.25">
      <c r="A4" s="177" t="s">
        <v>112</v>
      </c>
      <c r="B4" s="178"/>
      <c r="C4" s="4"/>
    </row>
    <row r="5" spans="1:4" ht="30" x14ac:dyDescent="0.25">
      <c r="A5" s="5" t="s">
        <v>33</v>
      </c>
      <c r="B5" s="6" t="s">
        <v>27</v>
      </c>
      <c r="C5" s="4"/>
      <c r="D5" s="4"/>
    </row>
    <row r="6" spans="1:4" ht="15.75" thickBot="1" x14ac:dyDescent="0.3">
      <c r="A6" s="16">
        <f>C59</f>
        <v>0</v>
      </c>
      <c r="B6" s="15">
        <f>D59</f>
        <v>0</v>
      </c>
      <c r="C6" s="4"/>
      <c r="D6" s="4"/>
    </row>
    <row r="7" spans="1:4" ht="15.75" thickBot="1" x14ac:dyDescent="0.3"/>
    <row r="8" spans="1:4" ht="30.75" thickBot="1" x14ac:dyDescent="0.3">
      <c r="A8" s="7" t="s">
        <v>31</v>
      </c>
      <c r="B8" s="10" t="s">
        <v>69</v>
      </c>
      <c r="C8" s="11" t="s">
        <v>110</v>
      </c>
      <c r="D8" s="12" t="s">
        <v>27</v>
      </c>
    </row>
    <row r="9" spans="1:4" ht="15.75" thickTop="1" x14ac:dyDescent="0.25">
      <c r="A9" s="8">
        <v>1</v>
      </c>
      <c r="B9" s="17"/>
      <c r="C9" s="18">
        <v>0</v>
      </c>
      <c r="D9" s="19">
        <v>0</v>
      </c>
    </row>
    <row r="10" spans="1:4" x14ac:dyDescent="0.25">
      <c r="A10" s="8">
        <v>2</v>
      </c>
      <c r="B10" s="20"/>
      <c r="C10" s="21"/>
      <c r="D10" s="22"/>
    </row>
    <row r="11" spans="1:4" x14ac:dyDescent="0.25">
      <c r="A11" s="8">
        <v>3</v>
      </c>
      <c r="B11" s="20"/>
      <c r="C11" s="21"/>
      <c r="D11" s="22"/>
    </row>
    <row r="12" spans="1:4" x14ac:dyDescent="0.25">
      <c r="A12" s="8">
        <v>4</v>
      </c>
      <c r="B12" s="20"/>
      <c r="C12" s="21"/>
      <c r="D12" s="22"/>
    </row>
    <row r="13" spans="1:4" x14ac:dyDescent="0.25">
      <c r="A13" s="8">
        <v>5</v>
      </c>
      <c r="B13" s="20"/>
      <c r="C13" s="21"/>
      <c r="D13" s="22"/>
    </row>
    <row r="14" spans="1:4" x14ac:dyDescent="0.25">
      <c r="A14" s="8">
        <v>6</v>
      </c>
      <c r="B14" s="20"/>
      <c r="C14" s="21"/>
      <c r="D14" s="22"/>
    </row>
    <row r="15" spans="1:4" x14ac:dyDescent="0.25">
      <c r="A15" s="8">
        <v>7</v>
      </c>
      <c r="B15" s="20"/>
      <c r="C15" s="21"/>
      <c r="D15" s="22"/>
    </row>
    <row r="16" spans="1:4" x14ac:dyDescent="0.25">
      <c r="A16" s="8">
        <v>8</v>
      </c>
      <c r="B16" s="20"/>
      <c r="C16" s="21"/>
      <c r="D16" s="22"/>
    </row>
    <row r="17" spans="1:4" x14ac:dyDescent="0.25">
      <c r="A17" s="8">
        <v>9</v>
      </c>
      <c r="B17" s="20"/>
      <c r="C17" s="21"/>
      <c r="D17" s="22"/>
    </row>
    <row r="18" spans="1:4" x14ac:dyDescent="0.25">
      <c r="A18" s="8">
        <v>10</v>
      </c>
      <c r="B18" s="20"/>
      <c r="C18" s="21"/>
      <c r="D18" s="22"/>
    </row>
    <row r="19" spans="1:4" x14ac:dyDescent="0.25">
      <c r="A19" s="8">
        <v>11</v>
      </c>
      <c r="B19" s="20"/>
      <c r="C19" s="21"/>
      <c r="D19" s="22"/>
    </row>
    <row r="20" spans="1:4" x14ac:dyDescent="0.25">
      <c r="A20" s="8">
        <v>12</v>
      </c>
      <c r="B20" s="20"/>
      <c r="C20" s="21"/>
      <c r="D20" s="22"/>
    </row>
    <row r="21" spans="1:4" x14ac:dyDescent="0.25">
      <c r="A21" s="8">
        <v>13</v>
      </c>
      <c r="B21" s="20"/>
      <c r="C21" s="21"/>
      <c r="D21" s="22"/>
    </row>
    <row r="22" spans="1:4" x14ac:dyDescent="0.25">
      <c r="A22" s="8">
        <v>14</v>
      </c>
      <c r="B22" s="20"/>
      <c r="C22" s="21"/>
      <c r="D22" s="22"/>
    </row>
    <row r="23" spans="1:4" x14ac:dyDescent="0.25">
      <c r="A23" s="8">
        <v>15</v>
      </c>
      <c r="B23" s="20"/>
      <c r="C23" s="21"/>
      <c r="D23" s="22"/>
    </row>
    <row r="24" spans="1:4" x14ac:dyDescent="0.25">
      <c r="A24" s="8">
        <v>16</v>
      </c>
      <c r="B24" s="20"/>
      <c r="C24" s="21"/>
      <c r="D24" s="22"/>
    </row>
    <row r="25" spans="1:4" x14ac:dyDescent="0.25">
      <c r="A25" s="8">
        <v>17</v>
      </c>
      <c r="B25" s="20"/>
      <c r="C25" s="21"/>
      <c r="D25" s="22"/>
    </row>
    <row r="26" spans="1:4" x14ac:dyDescent="0.25">
      <c r="A26" s="8">
        <v>18</v>
      </c>
      <c r="B26" s="20"/>
      <c r="C26" s="21"/>
      <c r="D26" s="22"/>
    </row>
    <row r="27" spans="1:4" x14ac:dyDescent="0.25">
      <c r="A27" s="8">
        <v>19</v>
      </c>
      <c r="B27" s="20"/>
      <c r="C27" s="21"/>
      <c r="D27" s="22"/>
    </row>
    <row r="28" spans="1:4" x14ac:dyDescent="0.25">
      <c r="A28" s="8">
        <v>20</v>
      </c>
      <c r="B28" s="20"/>
      <c r="C28" s="21"/>
      <c r="D28" s="22"/>
    </row>
    <row r="29" spans="1:4" x14ac:dyDescent="0.25">
      <c r="A29" s="8">
        <v>21</v>
      </c>
      <c r="B29" s="20"/>
      <c r="C29" s="21"/>
      <c r="D29" s="22"/>
    </row>
    <row r="30" spans="1:4" x14ac:dyDescent="0.25">
      <c r="A30" s="8">
        <v>22</v>
      </c>
      <c r="B30" s="20"/>
      <c r="C30" s="21"/>
      <c r="D30" s="22"/>
    </row>
    <row r="31" spans="1:4" x14ac:dyDescent="0.25">
      <c r="A31" s="8">
        <v>23</v>
      </c>
      <c r="B31" s="20"/>
      <c r="C31" s="21"/>
      <c r="D31" s="22"/>
    </row>
    <row r="32" spans="1:4" x14ac:dyDescent="0.25">
      <c r="A32" s="8">
        <v>24</v>
      </c>
      <c r="B32" s="20"/>
      <c r="C32" s="21"/>
      <c r="D32" s="22"/>
    </row>
    <row r="33" spans="1:4" x14ac:dyDescent="0.25">
      <c r="A33" s="8">
        <v>25</v>
      </c>
      <c r="B33" s="20"/>
      <c r="C33" s="21"/>
      <c r="D33" s="22"/>
    </row>
    <row r="34" spans="1:4" x14ac:dyDescent="0.25">
      <c r="A34" s="8">
        <v>26</v>
      </c>
      <c r="B34" s="20"/>
      <c r="C34" s="21"/>
      <c r="D34" s="22"/>
    </row>
    <row r="35" spans="1:4" x14ac:dyDescent="0.25">
      <c r="A35" s="8">
        <v>27</v>
      </c>
      <c r="B35" s="20"/>
      <c r="C35" s="21"/>
      <c r="D35" s="22"/>
    </row>
    <row r="36" spans="1:4" x14ac:dyDescent="0.25">
      <c r="A36" s="8">
        <v>28</v>
      </c>
      <c r="B36" s="20"/>
      <c r="C36" s="21"/>
      <c r="D36" s="22"/>
    </row>
    <row r="37" spans="1:4" x14ac:dyDescent="0.25">
      <c r="A37" s="8">
        <v>29</v>
      </c>
      <c r="B37" s="20"/>
      <c r="C37" s="21"/>
      <c r="D37" s="22"/>
    </row>
    <row r="38" spans="1:4" x14ac:dyDescent="0.25">
      <c r="A38" s="8">
        <v>30</v>
      </c>
      <c r="B38" s="20"/>
      <c r="C38" s="21"/>
      <c r="D38" s="22"/>
    </row>
    <row r="39" spans="1:4" x14ac:dyDescent="0.25">
      <c r="A39" s="8">
        <v>31</v>
      </c>
      <c r="B39" s="20"/>
      <c r="C39" s="21"/>
      <c r="D39" s="22"/>
    </row>
    <row r="40" spans="1:4" x14ac:dyDescent="0.25">
      <c r="A40" s="8">
        <v>32</v>
      </c>
      <c r="B40" s="20"/>
      <c r="C40" s="21"/>
      <c r="D40" s="22"/>
    </row>
    <row r="41" spans="1:4" x14ac:dyDescent="0.25">
      <c r="A41" s="8">
        <v>33</v>
      </c>
      <c r="B41" s="20"/>
      <c r="C41" s="21"/>
      <c r="D41" s="22"/>
    </row>
    <row r="42" spans="1:4" x14ac:dyDescent="0.25">
      <c r="A42" s="8">
        <v>34</v>
      </c>
      <c r="B42" s="20"/>
      <c r="C42" s="21"/>
      <c r="D42" s="22"/>
    </row>
    <row r="43" spans="1:4" x14ac:dyDescent="0.25">
      <c r="A43" s="8">
        <v>35</v>
      </c>
      <c r="B43" s="20"/>
      <c r="C43" s="21"/>
      <c r="D43" s="22"/>
    </row>
    <row r="44" spans="1:4" x14ac:dyDescent="0.25">
      <c r="A44" s="8">
        <v>36</v>
      </c>
      <c r="B44" s="20"/>
      <c r="C44" s="21"/>
      <c r="D44" s="22"/>
    </row>
    <row r="45" spans="1:4" x14ac:dyDescent="0.25">
      <c r="A45" s="8">
        <v>37</v>
      </c>
      <c r="B45" s="20"/>
      <c r="C45" s="21"/>
      <c r="D45" s="22"/>
    </row>
    <row r="46" spans="1:4" x14ac:dyDescent="0.25">
      <c r="A46" s="8">
        <v>38</v>
      </c>
      <c r="B46" s="20"/>
      <c r="C46" s="21"/>
      <c r="D46" s="22"/>
    </row>
    <row r="47" spans="1:4" x14ac:dyDescent="0.25">
      <c r="A47" s="8">
        <v>39</v>
      </c>
      <c r="B47" s="20"/>
      <c r="C47" s="21"/>
      <c r="D47" s="22"/>
    </row>
    <row r="48" spans="1:4" x14ac:dyDescent="0.25">
      <c r="A48" s="8">
        <v>40</v>
      </c>
      <c r="B48" s="20"/>
      <c r="C48" s="21"/>
      <c r="D48" s="22"/>
    </row>
    <row r="49" spans="1:4" x14ac:dyDescent="0.25">
      <c r="A49" s="8">
        <v>41</v>
      </c>
      <c r="B49" s="20"/>
      <c r="C49" s="21"/>
      <c r="D49" s="23"/>
    </row>
    <row r="50" spans="1:4" x14ac:dyDescent="0.25">
      <c r="A50" s="8">
        <v>42</v>
      </c>
      <c r="B50" s="20"/>
      <c r="C50" s="21"/>
      <c r="D50" s="23"/>
    </row>
    <row r="51" spans="1:4" x14ac:dyDescent="0.25">
      <c r="A51" s="8">
        <v>43</v>
      </c>
      <c r="B51" s="20"/>
      <c r="C51" s="21"/>
      <c r="D51" s="23"/>
    </row>
    <row r="52" spans="1:4" x14ac:dyDescent="0.25">
      <c r="A52" s="8">
        <v>44</v>
      </c>
      <c r="B52" s="20"/>
      <c r="C52" s="21"/>
      <c r="D52" s="23"/>
    </row>
    <row r="53" spans="1:4" x14ac:dyDescent="0.25">
      <c r="A53" s="8">
        <v>45</v>
      </c>
      <c r="B53" s="20"/>
      <c r="C53" s="21"/>
      <c r="D53" s="23"/>
    </row>
    <row r="54" spans="1:4" x14ac:dyDescent="0.25">
      <c r="A54" s="8">
        <v>46</v>
      </c>
      <c r="B54" s="20"/>
      <c r="C54" s="21"/>
      <c r="D54" s="23"/>
    </row>
    <row r="55" spans="1:4" x14ac:dyDescent="0.25">
      <c r="A55" s="8">
        <v>47</v>
      </c>
      <c r="B55" s="20"/>
      <c r="C55" s="21"/>
      <c r="D55" s="23"/>
    </row>
    <row r="56" spans="1:4" x14ac:dyDescent="0.25">
      <c r="A56" s="8">
        <v>48</v>
      </c>
      <c r="B56" s="20"/>
      <c r="C56" s="21"/>
      <c r="D56" s="23"/>
    </row>
    <row r="57" spans="1:4" x14ac:dyDescent="0.25">
      <c r="A57" s="8">
        <v>49</v>
      </c>
      <c r="B57" s="20"/>
      <c r="C57" s="21"/>
      <c r="D57" s="23"/>
    </row>
    <row r="58" spans="1:4" ht="15.75" thickBot="1" x14ac:dyDescent="0.3">
      <c r="A58" s="9">
        <v>50</v>
      </c>
      <c r="B58" s="24"/>
      <c r="C58" s="25"/>
      <c r="D58" s="26"/>
    </row>
    <row r="59" spans="1:4" ht="15.75" thickBot="1" x14ac:dyDescent="0.3">
      <c r="A59" s="175" t="s">
        <v>111</v>
      </c>
      <c r="B59" s="176"/>
      <c r="C59" s="13">
        <f>AVERAGE(C9:C58)</f>
        <v>0</v>
      </c>
      <c r="D59" s="14">
        <f>AVERAGE(D9:D58)</f>
        <v>0</v>
      </c>
    </row>
  </sheetData>
  <sheetProtection password="CD52" sheet="1" objects="1" scenarios="1"/>
  <mergeCells count="2">
    <mergeCell ref="A4:B4"/>
    <mergeCell ref="A59:B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Solar Water Heaters</vt:lpstr>
      <vt:lpstr>Project Type #1</vt:lpstr>
      <vt:lpstr>Project Type #2</vt:lpstr>
      <vt:lpstr>Project Type #3</vt:lpstr>
      <vt:lpstr>Project Type #4</vt:lpstr>
      <vt:lpstr>Project Type #5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</dc:creator>
  <cp:lastModifiedBy>Diaz, Alvaro ENV:EX</cp:lastModifiedBy>
  <dcterms:created xsi:type="dcterms:W3CDTF">2011-02-12T01:37:56Z</dcterms:created>
  <dcterms:modified xsi:type="dcterms:W3CDTF">2019-01-28T20:01:44Z</dcterms:modified>
</cp:coreProperties>
</file>