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SFP.IDIR.BCGOV\U140\ALVADIAZ$\Profile\Desktop\"/>
    </mc:Choice>
  </mc:AlternateContent>
  <xr:revisionPtr revIDLastSave="0" documentId="8_{F82C67FE-0FAC-4F99-8FCC-9D3DBDF94522}" xr6:coauthVersionLast="44" xr6:coauthVersionMax="44" xr10:uidLastSave="{00000000-0000-0000-0000-000000000000}"/>
  <bookViews>
    <workbookView xWindow="-3660" yWindow="-16320" windowWidth="29040" windowHeight="15840" xr2:uid="{00000000-000D-0000-FFFF-FFFF00000000}"/>
  </bookViews>
  <sheets>
    <sheet name="Model" sheetId="5" r:id="rId1"/>
    <sheet name="Emission_Factors" sheetId="2" r:id="rId2"/>
  </sheets>
  <definedNames>
    <definedName name="biodiesel">Model!#REF!</definedName>
    <definedName name="diesel">Model!#REF!</definedName>
    <definedName name="ethanol">Model!#REF!</definedName>
    <definedName name="gasoline">Model!#REF!</definedName>
    <definedName name="natural_gas">Model!#REF!</definedName>
    <definedName name="propane">Model!#REF!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5" i="5" l="1"/>
  <c r="G26" i="5" l="1"/>
  <c r="F26" i="5"/>
  <c r="E81" i="5" s="1"/>
  <c r="E42" i="5" l="1"/>
  <c r="F14" i="5"/>
  <c r="H93" i="5" l="1"/>
  <c r="G93" i="5"/>
  <c r="F93" i="5"/>
  <c r="E93" i="5"/>
  <c r="D93" i="5"/>
  <c r="H92" i="5"/>
  <c r="G92" i="5"/>
  <c r="F92" i="5"/>
  <c r="E92" i="5"/>
  <c r="E89" i="5" s="1"/>
  <c r="D92" i="5"/>
  <c r="G76" i="5"/>
  <c r="G82" i="5" s="1"/>
  <c r="G90" i="5" s="1"/>
  <c r="I26" i="5"/>
  <c r="H26" i="5"/>
  <c r="E26" i="5"/>
  <c r="E41" i="5" s="1"/>
  <c r="D81" i="5" s="1"/>
  <c r="D89" i="5" s="1"/>
  <c r="F15" i="5"/>
  <c r="F82" i="5"/>
  <c r="H82" i="5"/>
  <c r="D82" i="5" l="1"/>
  <c r="D90" i="5" s="1"/>
  <c r="F81" i="5"/>
  <c r="F89" i="5" s="1"/>
  <c r="F90" i="5"/>
  <c r="G81" i="5"/>
  <c r="G89" i="5" s="1"/>
  <c r="G100" i="5" s="1"/>
  <c r="H81" i="5"/>
  <c r="H89" i="5" s="1"/>
  <c r="H90" i="5"/>
  <c r="E82" i="5"/>
  <c r="E90" i="5" s="1"/>
  <c r="D100" i="5"/>
  <c r="F100" i="5" l="1"/>
  <c r="I89" i="5"/>
  <c r="H100" i="5"/>
  <c r="I90" i="5"/>
  <c r="E100" i="5"/>
  <c r="I100" i="5" l="1"/>
</calcChain>
</file>

<file path=xl/sharedStrings.xml><?xml version="1.0" encoding="utf-8"?>
<sst xmlns="http://schemas.openxmlformats.org/spreadsheetml/2006/main" count="134" uniqueCount="100">
  <si>
    <t>Time period</t>
  </si>
  <si>
    <t>Baseline</t>
  </si>
  <si>
    <t>Project</t>
  </si>
  <si>
    <t>Electricity</t>
  </si>
  <si>
    <t>Natural Gas</t>
  </si>
  <si>
    <t>Electricity (kWh)</t>
  </si>
  <si>
    <t>Natural Gas (GJ)</t>
  </si>
  <si>
    <t>#days</t>
  </si>
  <si>
    <t>BC City:</t>
  </si>
  <si>
    <t>Project:</t>
  </si>
  <si>
    <t>Energy Source Type</t>
  </si>
  <si>
    <t>Units</t>
  </si>
  <si>
    <t>t CO2e / kWh</t>
  </si>
  <si>
    <t>t CO2e / GJ</t>
  </si>
  <si>
    <t>GHG emissions (t CO2e)</t>
  </si>
  <si>
    <t>Emission Reduction CREDITS:</t>
  </si>
  <si>
    <t>Emission factors:</t>
  </si>
  <si>
    <t>bold</t>
  </si>
  <si>
    <t>Project Total</t>
  </si>
  <si>
    <t>Year</t>
  </si>
  <si>
    <t>Other</t>
  </si>
  <si>
    <t>Total</t>
  </si>
  <si>
    <t>Legend</t>
  </si>
  <si>
    <t>Data entered by user</t>
  </si>
  <si>
    <t>Participation:</t>
  </si>
  <si>
    <t>Calculated by the spreadsheet</t>
  </si>
  <si>
    <t>Step 6: Calculate annual baseline and project GHG emissions</t>
  </si>
  <si>
    <t>Step 7: Calculate annual avoided emissions</t>
  </si>
  <si>
    <t>Energy Efficiency Building Retrofits - DRAFT</t>
  </si>
  <si>
    <t>Corresponds to PRE retrofit and fuel switching actions</t>
  </si>
  <si>
    <t>Corresponds to POST retrofit and fuel switching actions</t>
  </si>
  <si>
    <t>Baseline energy consumption</t>
  </si>
  <si>
    <t>Lower Mainland</t>
  </si>
  <si>
    <t>Vancouver Island</t>
  </si>
  <si>
    <t>Southern Interior</t>
  </si>
  <si>
    <t>Northern Region</t>
  </si>
  <si>
    <t>Single family/duplex, Pre 1976</t>
  </si>
  <si>
    <t>Single family/duplex, Post 1976</t>
  </si>
  <si>
    <t>Row, pre 1976</t>
  </si>
  <si>
    <t>Row, Post 1976</t>
  </si>
  <si>
    <t>Low-rise apartments, suite</t>
  </si>
  <si>
    <t>Low-rise apartments, common areas</t>
  </si>
  <si>
    <t>High-rise apartments, suite</t>
  </si>
  <si>
    <t>High-rise apartments, common areas</t>
  </si>
  <si>
    <t>Mobile</t>
  </si>
  <si>
    <t>Commercial</t>
  </si>
  <si>
    <t>Transportation and Warehousing</t>
  </si>
  <si>
    <t>Residential</t>
  </si>
  <si>
    <t>All Regions</t>
  </si>
  <si>
    <t>Start</t>
  </si>
  <si>
    <t>End</t>
  </si>
  <si>
    <t>Step 5: Enter heating degree days and calculate weather-adjusted project energy consumption</t>
  </si>
  <si>
    <t>Baseline (annual average)</t>
  </si>
  <si>
    <t>Building type</t>
  </si>
  <si>
    <t>Note: Use building-specific estimates if available. Otherwise, estimate average share based on data provided in table below.</t>
  </si>
  <si>
    <t>Average proportion of electricity used for space heating and cooling (%)</t>
  </si>
  <si>
    <t>Average annual heating-degree days</t>
  </si>
  <si>
    <t>Step 2: Enter baseline energy consumption from utility bills</t>
  </si>
  <si>
    <t>Step 3: Enter project energy consumption from utility bills</t>
  </si>
  <si>
    <t>http://www.degreedays.net</t>
  </si>
  <si>
    <t>Weather-corrected energy consumption</t>
  </si>
  <si>
    <t>Step 1: Enter baseline and project duration</t>
  </si>
  <si>
    <t>Share of electricity used for space heating and cooling (%)</t>
  </si>
  <si>
    <t>Project energy consumption</t>
  </si>
  <si>
    <t>Baseline Adjusted</t>
  </si>
  <si>
    <t>XX</t>
  </si>
  <si>
    <t>25 households</t>
  </si>
  <si>
    <t>Source: BC Hydro 2007 Conservation Potential Review</t>
  </si>
  <si>
    <t>Source: NRCan Comprehensive Energy-Use Database</t>
  </si>
  <si>
    <t>Step 4: Estimate share of electricity consumed for space heating and cooling</t>
  </si>
  <si>
    <t>Total Emissions</t>
  </si>
  <si>
    <t>Notes:</t>
  </si>
  <si>
    <t>Electricity consumption for space heating and cooling (kWh)</t>
  </si>
  <si>
    <t>Heating Oil (GJ)</t>
  </si>
  <si>
    <t>Heating Oil</t>
  </si>
  <si>
    <t>Propane</t>
  </si>
  <si>
    <r>
      <t>Electricity</t>
    </r>
    <r>
      <rPr>
        <vertAlign val="superscript"/>
        <sz val="11"/>
        <color indexed="8"/>
        <rFont val="Calibri"/>
        <family val="2"/>
      </rPr>
      <t>1</t>
    </r>
  </si>
  <si>
    <r>
      <t>Natural Gas</t>
    </r>
    <r>
      <rPr>
        <vertAlign val="superscript"/>
        <sz val="11"/>
        <color indexed="8"/>
        <rFont val="Calibri"/>
        <family val="2"/>
      </rPr>
      <t>2</t>
    </r>
  </si>
  <si>
    <r>
      <t>Light Fuel Oil</t>
    </r>
    <r>
      <rPr>
        <vertAlign val="superscript"/>
        <sz val="11"/>
        <color indexed="8"/>
        <rFont val="Calibri"/>
        <family val="2"/>
      </rPr>
      <t>3</t>
    </r>
  </si>
  <si>
    <r>
      <t>Propane</t>
    </r>
    <r>
      <rPr>
        <vertAlign val="superscript"/>
        <sz val="11"/>
        <color indexed="8"/>
        <rFont val="Calibri"/>
        <family val="2"/>
      </rPr>
      <t>4</t>
    </r>
  </si>
  <si>
    <t>Propane (GJ)</t>
  </si>
  <si>
    <t>Wood (GJ)</t>
  </si>
  <si>
    <t>Wood</t>
  </si>
  <si>
    <r>
      <t>Wood Fuel</t>
    </r>
    <r>
      <rPr>
        <vertAlign val="superscript"/>
        <sz val="11"/>
        <color indexed="8"/>
        <rFont val="Calibri"/>
        <family val="2"/>
      </rPr>
      <t>5*</t>
    </r>
  </si>
  <si>
    <t>The Light Fuel Oil total emissions value accounts for the Renewable and Low Carbon Fuel Requirements Regulation (RLCFR) which legislates 4% of the oil is biodiesel (carbon neutral).</t>
  </si>
  <si>
    <t>GJ/kg</t>
  </si>
  <si>
    <t>GJ/L</t>
  </si>
  <si>
    <t>Conversion Factors:</t>
  </si>
  <si>
    <t>Climate Normals 30 year average Heating Degree Days</t>
  </si>
  <si>
    <t>Weather Adjustment Factor</t>
  </si>
  <si>
    <t>http://www.climate.weatheroffice.gc.ca/climate_normals/index_e.html</t>
  </si>
  <si>
    <t>Climate Normals 30 Year Average Heating-Degree Days Available From:</t>
  </si>
  <si>
    <t>Average Annual Heating-Degree Days Available From:</t>
  </si>
  <si>
    <t>Wood (bone dry)</t>
  </si>
  <si>
    <t>GJ/m3</t>
  </si>
  <si>
    <r>
      <t xml:space="preserve">** Use 18 </t>
    </r>
    <r>
      <rPr>
        <i/>
        <sz val="11"/>
        <color indexed="8"/>
        <rFont val="Calibri"/>
        <family val="2"/>
      </rPr>
      <t>°C as the baseline for both the average annual HDDs and the 30 year average HDDs**</t>
    </r>
  </si>
  <si>
    <r>
      <rPr>
        <vertAlign val="superscript"/>
        <sz val="11"/>
        <color indexed="8"/>
        <rFont val="Calibri"/>
        <family val="2"/>
      </rPr>
      <t xml:space="preserve">1 </t>
    </r>
    <r>
      <rPr>
        <sz val="11"/>
        <color theme="1"/>
        <rFont val="Calibri"/>
        <family val="2"/>
        <scheme val="minor"/>
      </rPr>
      <t>Value obtained from Climate Action Secretariat, Ministry of Environment (2017), 2017 BC Best Practices Methodology for Quantifying Greenhouse Gas Emissions, Table 3</t>
    </r>
  </si>
  <si>
    <r>
      <t>2,4</t>
    </r>
    <r>
      <rPr>
        <sz val="11"/>
        <color theme="1"/>
        <rFont val="Calibri"/>
        <family val="2"/>
        <scheme val="minor"/>
      </rPr>
      <t>Value obtained from Climate Action Secretariat, Ministry of Environment (2017), 2017 BC Best Practices Methodology for Quantifying Greenhouse Gas Emissions, Table 1</t>
    </r>
  </si>
  <si>
    <r>
      <t>3</t>
    </r>
    <r>
      <rPr>
        <sz val="11"/>
        <color theme="1"/>
        <rFont val="Calibri"/>
        <family val="2"/>
        <scheme val="minor"/>
      </rPr>
      <t>Value calculated from Climate Action Secretariat, Ministry of Environment (2017), 2017 BC Best Practices Methodology for Quantifying Greenhouse Gas Emissions, Table 1</t>
    </r>
  </si>
  <si>
    <r>
      <rPr>
        <vertAlign val="superscript"/>
        <sz val="11"/>
        <color indexed="8"/>
        <rFont val="Calibri"/>
        <family val="2"/>
      </rPr>
      <t xml:space="preserve">5* </t>
    </r>
    <r>
      <rPr>
        <sz val="11"/>
        <color theme="1"/>
        <rFont val="Calibri"/>
        <family val="2"/>
        <scheme val="minor"/>
      </rPr>
      <t xml:space="preserve">Value obtained from Climate Action Secretariat, Ministry of Environment (2017), 20187 BC Best Practices Methodology for Quantifying Greenhouse Gas Emission, Table 1. Based on current international standards, British Columbia considers CO2 emissions from all biomass combustion to be carbon neutral, therefore entities are only required to balance and/or offset for N2O and CH4 emissions from biomass combustion. Organizations considering biomass should be aware that there are ongoing international discussions around the proper treatment of biomass and whether it is appropriate to account for the CO2 lifecycle of different harvested wood products (e.g. waste wood vs virgin wood) and the associated forest management practices occurring on the land base.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</si>
</sst>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_-;\-* #,##0.0_-;_-* &quot;-&quot;??_-;_-@_-"/>
    <numFmt numFmtId="165" formatCode="mmm\ dd\,\ yyyy"/>
    <numFmt numFmtId="166" formatCode="0.000"/>
    <numFmt numFmtId="167" formatCode="0.000000"/>
    <numFmt numFmtId="168" formatCode="0.0"/>
    <numFmt numFmtId="169" formatCode="#,##0.0"/>
    <numFmt numFmtId="170" formatCode="0.00000"/>
  </numFmts>
  <fonts count="16" x14ac:knownFonts="1">
    <font>
      <sz val="11"/>
      <color theme="1"/>
      <name val="Calibri"/>
      <family val="2"/>
      <scheme val="minor"/>
    </font>
    <font>
      <vertAlign val="superscript"/>
      <sz val="11"/>
      <color indexed="8"/>
      <name val="Calibri"/>
      <family val="2"/>
    </font>
    <font>
      <sz val="11"/>
      <name val="Calibri"/>
      <family val="2"/>
    </font>
    <font>
      <i/>
      <sz val="11"/>
      <color indexed="8"/>
      <name val="Calibri"/>
      <family val="2"/>
    </font>
    <font>
      <sz val="11"/>
      <color theme="1"/>
      <name val="Calibri"/>
      <family val="2"/>
      <scheme val="minor"/>
    </font>
    <font>
      <u/>
      <sz val="11"/>
      <color theme="10"/>
      <name val="Calibri"/>
      <family val="2"/>
    </font>
    <font>
      <b/>
      <sz val="11"/>
      <color theme="1"/>
      <name val="Calibri"/>
      <family val="2"/>
      <scheme val="minor"/>
    </font>
    <font>
      <sz val="11"/>
      <color rgb="FFFF0000"/>
      <name val="Calibri"/>
      <family val="2"/>
      <scheme val="minor"/>
    </font>
    <font>
      <sz val="11"/>
      <color theme="1"/>
      <name val="Candara"/>
      <family val="2"/>
    </font>
    <font>
      <b/>
      <sz val="11"/>
      <color theme="1"/>
      <name val="Candara"/>
      <family val="2"/>
    </font>
    <font>
      <b/>
      <sz val="12"/>
      <color theme="1"/>
      <name val="Calibri"/>
      <family val="2"/>
      <scheme val="minor"/>
    </font>
    <font>
      <sz val="11"/>
      <name val="Calibri"/>
      <family val="2"/>
      <scheme val="minor"/>
    </font>
    <font>
      <vertAlign val="superscript"/>
      <sz val="11"/>
      <color theme="1"/>
      <name val="Calibri"/>
      <family val="2"/>
      <scheme val="minor"/>
    </font>
    <font>
      <sz val="8"/>
      <color rgb="FF000000"/>
      <name val="Times New Roman"/>
      <family val="1"/>
    </font>
    <font>
      <sz val="12"/>
      <name val="Calibri"/>
      <family val="2"/>
      <scheme val="minor"/>
    </font>
    <font>
      <i/>
      <sz val="11"/>
      <color theme="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AC090"/>
        <bgColor indexed="64"/>
      </patternFill>
    </fill>
    <fill>
      <patternFill patternType="solid">
        <fgColor rgb="FFB6DDE8"/>
        <bgColor indexed="64"/>
      </patternFill>
    </fill>
  </fills>
  <borders count="73">
    <border>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hair">
        <color indexed="64"/>
      </left>
      <right style="hair">
        <color indexed="64"/>
      </right>
      <top style="thin">
        <color indexed="64"/>
      </top>
      <bottom style="medium">
        <color indexed="64"/>
      </bottom>
      <diagonal/>
    </border>
    <border>
      <left/>
      <right/>
      <top/>
      <bottom style="medium">
        <color indexed="64"/>
      </bottom>
      <diagonal/>
    </border>
    <border>
      <left style="medium">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hair">
        <color indexed="64"/>
      </left>
      <right/>
      <top style="thin">
        <color indexed="64"/>
      </top>
      <bottom/>
      <diagonal/>
    </border>
    <border>
      <left/>
      <right style="thick">
        <color indexed="64"/>
      </right>
      <top style="thin">
        <color indexed="64"/>
      </top>
      <bottom/>
      <diagonal/>
    </border>
    <border>
      <left style="thick">
        <color indexed="64"/>
      </left>
      <right style="hair">
        <color indexed="64"/>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rgb="FFFF0000"/>
      </left>
      <right style="thick">
        <color rgb="FFFF0000"/>
      </right>
      <top style="thick">
        <color rgb="FFFF0000"/>
      </top>
      <bottom style="thick">
        <color rgb="FFFF0000"/>
      </bottom>
      <diagonal/>
    </border>
    <border>
      <left/>
      <right/>
      <top style="thick">
        <color rgb="FFFF0000"/>
      </top>
      <bottom style="medium">
        <color indexed="64"/>
      </bottom>
      <diagonal/>
    </border>
    <border>
      <left style="medium">
        <color indexed="64"/>
      </left>
      <right style="medium">
        <color indexed="64"/>
      </right>
      <top style="thick">
        <color rgb="FFFF0000"/>
      </top>
      <bottom style="medium">
        <color indexed="64"/>
      </bottom>
      <diagonal/>
    </border>
    <border>
      <left/>
      <right style="medium">
        <color theme="1" tint="4.9989318521683403E-2"/>
      </right>
      <top/>
      <bottom/>
      <diagonal/>
    </border>
    <border>
      <left style="thick">
        <color rgb="FFFF0000"/>
      </left>
      <right style="medium">
        <color theme="1" tint="4.9989318521683403E-2"/>
      </right>
      <top style="medium">
        <color indexed="64"/>
      </top>
      <bottom style="medium">
        <color indexed="64"/>
      </bottom>
      <diagonal/>
    </border>
    <border>
      <left style="thick">
        <color rgb="FFFF0000"/>
      </left>
      <right style="medium">
        <color theme="1" tint="4.9989318521683403E-2"/>
      </right>
      <top/>
      <bottom style="medium">
        <color theme="1" tint="4.9989318521683403E-2"/>
      </bottom>
      <diagonal/>
    </border>
    <border>
      <left style="thick">
        <color rgb="FFFF0000"/>
      </left>
      <right style="hair">
        <color indexed="64"/>
      </right>
      <top style="thick">
        <color rgb="FFFF0000"/>
      </top>
      <bottom style="medium">
        <color indexed="64"/>
      </bottom>
      <diagonal/>
    </border>
    <border>
      <left style="hair">
        <color indexed="64"/>
      </left>
      <right style="thick">
        <color rgb="FFFF0000"/>
      </right>
      <top style="thick">
        <color rgb="FFFF0000"/>
      </top>
      <bottom style="medium">
        <color indexed="64"/>
      </bottom>
      <diagonal/>
    </border>
    <border>
      <left style="thick">
        <color rgb="FFFF0000"/>
      </left>
      <right style="hair">
        <color indexed="64"/>
      </right>
      <top style="medium">
        <color indexed="64"/>
      </top>
      <bottom style="thick">
        <color rgb="FFFF0000"/>
      </bottom>
      <diagonal/>
    </border>
    <border>
      <left style="hair">
        <color indexed="64"/>
      </left>
      <right style="thick">
        <color rgb="FFFF0000"/>
      </right>
      <top style="medium">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style="thick">
        <color rgb="FFFF0000"/>
      </right>
      <top/>
      <bottom/>
      <diagonal/>
    </border>
    <border>
      <left style="thick">
        <color indexed="64"/>
      </left>
      <right style="thick">
        <color rgb="FFFF0000"/>
      </right>
      <top/>
      <bottom style="medium">
        <color indexed="64"/>
      </bottom>
      <diagonal/>
    </border>
    <border>
      <left/>
      <right/>
      <top style="thin">
        <color indexed="64"/>
      </top>
      <bottom style="thick">
        <color rgb="FFFF0000"/>
      </bottom>
      <diagonal/>
    </border>
    <border>
      <left style="medium">
        <color indexed="64"/>
      </left>
      <right style="thick">
        <color indexed="64"/>
      </right>
      <top style="thick">
        <color rgb="FFFF0000"/>
      </top>
      <bottom style="medium">
        <color indexed="64"/>
      </bottom>
      <diagonal/>
    </border>
    <border>
      <left style="thick">
        <color rgb="FFFF0000"/>
      </left>
      <right/>
      <top/>
      <bottom style="thick">
        <color rgb="FFFF0000"/>
      </bottom>
      <diagonal/>
    </border>
    <border>
      <left/>
      <right style="medium">
        <color theme="1" tint="4.9989318521683403E-2"/>
      </right>
      <top style="medium">
        <color indexed="64"/>
      </top>
      <bottom style="thin">
        <color indexed="64"/>
      </bottom>
      <diagonal/>
    </border>
    <border>
      <left style="medium">
        <color theme="1"/>
      </left>
      <right/>
      <top style="medium">
        <color theme="1"/>
      </top>
      <bottom style="medium">
        <color theme="1"/>
      </bottom>
      <diagonal/>
    </border>
    <border>
      <left/>
      <right style="thick">
        <color rgb="FFFF0000"/>
      </right>
      <top style="medium">
        <color theme="1"/>
      </top>
      <bottom style="medium">
        <color theme="1"/>
      </bottom>
      <diagonal/>
    </border>
  </borders>
  <cellStyleXfs count="4">
    <xf numFmtId="0" fontId="0" fillId="0" borderId="0"/>
    <xf numFmtId="43" fontId="4" fillId="0" borderId="0" applyFont="0" applyFill="0" applyBorder="0" applyAlignment="0" applyProtection="0"/>
    <xf numFmtId="0" fontId="5" fillId="0" borderId="0" applyNumberFormat="0" applyFill="0" applyBorder="0" applyAlignment="0" applyProtection="0">
      <alignment vertical="top"/>
      <protection locked="0"/>
    </xf>
    <xf numFmtId="9" fontId="4" fillId="0" borderId="0" applyFont="0" applyFill="0" applyBorder="0" applyAlignment="0" applyProtection="0"/>
  </cellStyleXfs>
  <cellXfs count="155">
    <xf numFmtId="0" fontId="0" fillId="0" borderId="0" xfId="0"/>
    <xf numFmtId="0" fontId="0" fillId="0" borderId="0" xfId="0" applyBorder="1"/>
    <xf numFmtId="0" fontId="0" fillId="0" borderId="1" xfId="0" applyFont="1" applyBorder="1" applyAlignment="1">
      <alignment horizontal="justify" vertical="top" wrapText="1"/>
    </xf>
    <xf numFmtId="0" fontId="0" fillId="0" borderId="0" xfId="0" applyAlignment="1">
      <alignment horizontal="right" vertical="center"/>
    </xf>
    <xf numFmtId="0" fontId="0" fillId="0" borderId="1" xfId="0" applyBorder="1" applyAlignment="1">
      <alignment horizontal="justify" vertical="top" wrapText="1"/>
    </xf>
    <xf numFmtId="0" fontId="6" fillId="0" borderId="0" xfId="0" applyFont="1"/>
    <xf numFmtId="0" fontId="0" fillId="0" borderId="2" xfId="0" applyBorder="1"/>
    <xf numFmtId="0" fontId="8" fillId="0" borderId="3" xfId="0" applyFont="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2" borderId="3" xfId="0" applyFont="1" applyFill="1" applyBorder="1" applyAlignment="1">
      <alignment horizontal="center" vertical="center"/>
    </xf>
    <xf numFmtId="0" fontId="9" fillId="0" borderId="0" xfId="0" applyFont="1"/>
    <xf numFmtId="0" fontId="10" fillId="0" borderId="0" xfId="0" applyFont="1"/>
    <xf numFmtId="0" fontId="6" fillId="3" borderId="6" xfId="0" applyFont="1" applyFill="1" applyBorder="1" applyAlignment="1">
      <alignment horizontal="justify" vertical="center" wrapText="1"/>
    </xf>
    <xf numFmtId="0" fontId="0" fillId="0" borderId="7" xfId="0" applyBorder="1"/>
    <xf numFmtId="0" fontId="8" fillId="0" borderId="8" xfId="0" applyFont="1" applyFill="1" applyBorder="1" applyAlignment="1">
      <alignment horizontal="center" vertical="center"/>
    </xf>
    <xf numFmtId="0" fontId="8" fillId="0" borderId="9" xfId="0" applyFont="1" applyBorder="1" applyAlignment="1">
      <alignment horizontal="center" vertical="center"/>
    </xf>
    <xf numFmtId="167" fontId="6" fillId="0" borderId="7" xfId="0" applyNumberFormat="1" applyFont="1" applyBorder="1" applyAlignment="1">
      <alignment horizont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0" fillId="0" borderId="0" xfId="0" applyAlignment="1">
      <alignment horizontal="center"/>
    </xf>
    <xf numFmtId="164" fontId="9" fillId="4" borderId="12" xfId="0" applyNumberFormat="1" applyFont="1" applyFill="1" applyBorder="1" applyAlignment="1">
      <alignment horizontal="center" vertical="center" wrapText="1"/>
    </xf>
    <xf numFmtId="168" fontId="9" fillId="4" borderId="12" xfId="1" applyNumberFormat="1" applyFont="1" applyFill="1" applyBorder="1" applyAlignment="1">
      <alignment horizontal="center" vertical="center" wrapText="1"/>
    </xf>
    <xf numFmtId="0" fontId="0" fillId="0" borderId="13" xfId="0" applyBorder="1"/>
    <xf numFmtId="0" fontId="6" fillId="0" borderId="7" xfId="0" applyFont="1" applyBorder="1"/>
    <xf numFmtId="0" fontId="0" fillId="0" borderId="14" xfId="0" applyBorder="1"/>
    <xf numFmtId="0" fontId="6" fillId="0" borderId="15" xfId="0" applyFont="1" applyBorder="1" applyAlignment="1">
      <alignment horizontal="center" vertical="center"/>
    </xf>
    <xf numFmtId="9" fontId="4" fillId="0" borderId="52" xfId="3" applyFont="1" applyBorder="1" applyAlignment="1">
      <alignment horizontal="center"/>
    </xf>
    <xf numFmtId="0" fontId="0" fillId="0" borderId="15" xfId="0" applyBorder="1" applyAlignment="1"/>
    <xf numFmtId="0" fontId="6" fillId="0" borderId="53" xfId="0" applyFont="1" applyBorder="1" applyAlignment="1">
      <alignment horizontal="center" vertical="center"/>
    </xf>
    <xf numFmtId="0" fontId="0" fillId="0" borderId="15" xfId="0" applyBorder="1"/>
    <xf numFmtId="0" fontId="8" fillId="2" borderId="12" xfId="0" applyFont="1" applyFill="1" applyBorder="1" applyAlignment="1">
      <alignment horizontal="center" vertical="center"/>
    </xf>
    <xf numFmtId="0" fontId="8" fillId="0" borderId="12" xfId="0" applyFont="1" applyBorder="1" applyAlignment="1">
      <alignment horizontal="center" vertical="center"/>
    </xf>
    <xf numFmtId="0" fontId="0" fillId="0" borderId="16" xfId="0" applyBorder="1"/>
    <xf numFmtId="0" fontId="8" fillId="0" borderId="17" xfId="0" applyFont="1" applyBorder="1" applyAlignment="1">
      <alignment horizontal="center" vertical="center"/>
    </xf>
    <xf numFmtId="0" fontId="0" fillId="0" borderId="9" xfId="0" applyBorder="1"/>
    <xf numFmtId="0" fontId="0" fillId="0" borderId="18" xfId="0" applyBorder="1"/>
    <xf numFmtId="0" fontId="0" fillId="0" borderId="0" xfId="0" applyFill="1"/>
    <xf numFmtId="0" fontId="7" fillId="0" borderId="0" xfId="0" applyFont="1" applyFill="1"/>
    <xf numFmtId="0" fontId="6" fillId="0" borderId="0" xfId="0" applyFont="1" applyAlignment="1">
      <alignment horizontal="left"/>
    </xf>
    <xf numFmtId="0" fontId="0" fillId="0" borderId="0" xfId="0" applyBorder="1" applyAlignment="1">
      <alignment horizontal="center"/>
    </xf>
    <xf numFmtId="0" fontId="0" fillId="0" borderId="0" xfId="0" applyFill="1" applyAlignment="1">
      <alignment horizontal="center"/>
    </xf>
    <xf numFmtId="0" fontId="8" fillId="5" borderId="19" xfId="0" applyFont="1" applyFill="1" applyBorder="1" applyAlignment="1">
      <alignment horizontal="center" vertical="center" wrapText="1"/>
    </xf>
    <xf numFmtId="0" fontId="6" fillId="0" borderId="0" xfId="0" applyFont="1" applyFill="1"/>
    <xf numFmtId="0" fontId="0" fillId="0" borderId="0" xfId="0" applyFont="1"/>
    <xf numFmtId="0" fontId="0" fillId="0" borderId="20" xfId="0" applyBorder="1" applyAlignment="1"/>
    <xf numFmtId="3" fontId="6" fillId="0" borderId="12" xfId="1" applyNumberFormat="1" applyFont="1" applyFill="1" applyBorder="1" applyAlignment="1">
      <alignment horizontal="center" vertical="center"/>
    </xf>
    <xf numFmtId="169" fontId="6" fillId="0" borderId="12" xfId="1" applyNumberFormat="1" applyFont="1" applyFill="1" applyBorder="1" applyAlignment="1">
      <alignment horizontal="center" vertical="center"/>
    </xf>
    <xf numFmtId="3" fontId="6" fillId="2" borderId="12" xfId="0" applyNumberFormat="1" applyFont="1" applyFill="1" applyBorder="1" applyAlignment="1">
      <alignment horizontal="center" vertical="center"/>
    </xf>
    <xf numFmtId="169" fontId="6" fillId="2" borderId="3" xfId="0" applyNumberFormat="1" applyFont="1" applyFill="1" applyBorder="1" applyAlignment="1">
      <alignment horizontal="center" vertical="center"/>
    </xf>
    <xf numFmtId="169" fontId="6" fillId="2" borderId="12" xfId="0" applyNumberFormat="1"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4" xfId="0" applyFont="1" applyFill="1" applyBorder="1" applyAlignment="1">
      <alignment horizontal="center" vertical="center"/>
    </xf>
    <xf numFmtId="9" fontId="11" fillId="0" borderId="0" xfId="3" applyFont="1" applyFill="1" applyBorder="1" applyAlignment="1">
      <alignment horizontal="center" vertical="center"/>
    </xf>
    <xf numFmtId="9" fontId="4" fillId="0" borderId="0" xfId="3" applyFont="1" applyFill="1" applyBorder="1" applyAlignment="1">
      <alignment horizontal="center" vertical="center"/>
    </xf>
    <xf numFmtId="9" fontId="4" fillId="0" borderId="2" xfId="3" applyFont="1" applyFill="1" applyBorder="1" applyAlignment="1">
      <alignment horizontal="center" vertical="center"/>
    </xf>
    <xf numFmtId="9" fontId="11" fillId="0" borderId="9" xfId="3" applyFont="1" applyFill="1" applyBorder="1" applyAlignment="1">
      <alignment horizontal="center" vertical="center"/>
    </xf>
    <xf numFmtId="9" fontId="4" fillId="0" borderId="9" xfId="3" applyFont="1" applyFill="1" applyBorder="1" applyAlignment="1">
      <alignment horizontal="center" vertical="center"/>
    </xf>
    <xf numFmtId="9" fontId="4" fillId="0" borderId="18" xfId="3" applyFont="1" applyFill="1" applyBorder="1" applyAlignment="1">
      <alignment horizontal="center" vertical="center"/>
    </xf>
    <xf numFmtId="0" fontId="0" fillId="0" borderId="21" xfId="0" applyBorder="1"/>
    <xf numFmtId="9" fontId="11" fillId="0" borderId="22" xfId="3" applyFont="1" applyFill="1" applyBorder="1" applyAlignment="1">
      <alignment horizontal="center" vertical="center"/>
    </xf>
    <xf numFmtId="9" fontId="4" fillId="0" borderId="22" xfId="3" applyFont="1" applyFill="1" applyBorder="1" applyAlignment="1">
      <alignment horizontal="center" vertical="center"/>
    </xf>
    <xf numFmtId="9" fontId="4" fillId="0" borderId="23" xfId="3" applyFont="1" applyFill="1" applyBorder="1" applyAlignment="1">
      <alignment horizontal="center" vertical="center"/>
    </xf>
    <xf numFmtId="9" fontId="11" fillId="0" borderId="2" xfId="3" applyFont="1" applyFill="1" applyBorder="1" applyAlignment="1">
      <alignment horizontal="center" vertical="center"/>
    </xf>
    <xf numFmtId="9" fontId="11" fillId="0" borderId="18" xfId="3" applyFont="1" applyFill="1" applyBorder="1" applyAlignment="1">
      <alignment horizontal="center" vertical="center"/>
    </xf>
    <xf numFmtId="3" fontId="6" fillId="2" borderId="54" xfId="0" applyNumberFormat="1" applyFont="1" applyFill="1" applyBorder="1" applyAlignment="1">
      <alignment horizontal="center" vertical="center"/>
    </xf>
    <xf numFmtId="0" fontId="8" fillId="0" borderId="55" xfId="0" applyFont="1" applyFill="1" applyBorder="1" applyAlignment="1">
      <alignment horizontal="center" vertical="center"/>
    </xf>
    <xf numFmtId="1" fontId="6" fillId="2" borderId="56" xfId="0" applyNumberFormat="1" applyFont="1" applyFill="1" applyBorder="1" applyAlignment="1">
      <alignment horizontal="center" vertical="center"/>
    </xf>
    <xf numFmtId="0" fontId="6" fillId="0" borderId="57" xfId="0" applyFont="1" applyBorder="1" applyAlignment="1">
      <alignment horizontal="center" vertical="center"/>
    </xf>
    <xf numFmtId="0" fontId="5" fillId="0" borderId="0" xfId="2" applyAlignment="1" applyProtection="1"/>
    <xf numFmtId="0" fontId="8" fillId="5" borderId="24" xfId="0" applyFont="1" applyFill="1" applyBorder="1" applyAlignment="1">
      <alignment horizontal="center" vertical="center"/>
    </xf>
    <xf numFmtId="0" fontId="8" fillId="0" borderId="0" xfId="0" applyFont="1" applyBorder="1" applyAlignment="1">
      <alignment horizontal="center" vertical="center"/>
    </xf>
    <xf numFmtId="3" fontId="6" fillId="0" borderId="0" xfId="1" applyNumberFormat="1"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3" fontId="0" fillId="0" borderId="0" xfId="0" applyNumberFormat="1" applyAlignment="1">
      <alignment horizontal="center"/>
    </xf>
    <xf numFmtId="0" fontId="8" fillId="0" borderId="18" xfId="0" applyFont="1" applyBorder="1" applyAlignment="1">
      <alignment horizontal="center" vertical="center"/>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0" fillId="0" borderId="29" xfId="0" applyBorder="1" applyAlignment="1">
      <alignment horizontal="left" vertical="center" wrapText="1"/>
    </xf>
    <xf numFmtId="0" fontId="0" fillId="0" borderId="30" xfId="0" applyFont="1" applyBorder="1" applyAlignment="1">
      <alignment horizontal="justify" vertical="top" wrapText="1"/>
    </xf>
    <xf numFmtId="0" fontId="0" fillId="0" borderId="31" xfId="0" applyBorder="1" applyAlignment="1">
      <alignment horizontal="justify" vertical="top" wrapText="1"/>
    </xf>
    <xf numFmtId="166" fontId="0" fillId="0" borderId="0" xfId="0" applyNumberFormat="1" applyAlignment="1">
      <alignment horizontal="center"/>
    </xf>
    <xf numFmtId="0" fontId="8" fillId="5" borderId="32" xfId="0" applyFont="1" applyFill="1" applyBorder="1" applyAlignment="1">
      <alignment horizontal="center" vertical="center"/>
    </xf>
    <xf numFmtId="9" fontId="4" fillId="0" borderId="52" xfId="3" applyFont="1" applyBorder="1" applyAlignment="1" applyProtection="1">
      <alignment horizontal="center"/>
      <protection locked="0"/>
    </xf>
    <xf numFmtId="165" fontId="0" fillId="2" borderId="58" xfId="0" applyNumberFormat="1" applyFill="1" applyBorder="1" applyAlignment="1" applyProtection="1">
      <alignment horizontal="right" vertical="center"/>
      <protection locked="0"/>
    </xf>
    <xf numFmtId="165" fontId="0" fillId="2" borderId="59" xfId="0" applyNumberFormat="1" applyFill="1" applyBorder="1" applyAlignment="1" applyProtection="1">
      <alignment horizontal="right" vertical="center"/>
      <protection locked="0"/>
    </xf>
    <xf numFmtId="165" fontId="0" fillId="0" borderId="60" xfId="0" applyNumberFormat="1" applyBorder="1" applyAlignment="1" applyProtection="1">
      <alignment horizontal="right" vertical="center"/>
      <protection locked="0"/>
    </xf>
    <xf numFmtId="165" fontId="0" fillId="0" borderId="61" xfId="0" applyNumberFormat="1" applyBorder="1" applyAlignment="1" applyProtection="1">
      <alignment horizontal="right" vertical="center"/>
      <protection locked="0"/>
    </xf>
    <xf numFmtId="3" fontId="0" fillId="0" borderId="62" xfId="0" applyNumberFormat="1" applyBorder="1" applyAlignment="1" applyProtection="1">
      <alignment horizontal="center" vertical="center"/>
      <protection locked="0"/>
    </xf>
    <xf numFmtId="3" fontId="0" fillId="0" borderId="63" xfId="0" applyNumberFormat="1" applyBorder="1" applyAlignment="1" applyProtection="1">
      <alignment horizontal="center" vertical="center"/>
      <protection locked="0"/>
    </xf>
    <xf numFmtId="3" fontId="0" fillId="0" borderId="64" xfId="0" applyNumberFormat="1" applyBorder="1" applyAlignment="1" applyProtection="1">
      <alignment horizontal="center" vertical="center"/>
      <protection locked="0"/>
    </xf>
    <xf numFmtId="0" fontId="12" fillId="0" borderId="0" xfId="0" applyFont="1"/>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0" fillId="0" borderId="65" xfId="0" applyBorder="1" applyAlignment="1">
      <alignment horizontal="center"/>
    </xf>
    <xf numFmtId="0" fontId="0" fillId="0" borderId="66" xfId="0" applyBorder="1" applyAlignment="1">
      <alignment horizontal="center"/>
    </xf>
    <xf numFmtId="0" fontId="8" fillId="0" borderId="36" xfId="0" applyFont="1" applyFill="1" applyBorder="1" applyAlignment="1">
      <alignment horizontal="center" vertical="center"/>
    </xf>
    <xf numFmtId="166" fontId="6" fillId="0" borderId="7" xfId="0" applyNumberFormat="1" applyFont="1" applyBorder="1" applyAlignment="1">
      <alignment horizontal="center"/>
    </xf>
    <xf numFmtId="166" fontId="6" fillId="0" borderId="14" xfId="0" applyNumberFormat="1" applyFont="1" applyBorder="1" applyAlignment="1">
      <alignment horizontal="center"/>
    </xf>
    <xf numFmtId="0" fontId="8" fillId="0" borderId="22" xfId="0" applyFont="1" applyFill="1" applyBorder="1" applyAlignment="1">
      <alignment horizontal="center" vertical="center"/>
    </xf>
    <xf numFmtId="3" fontId="6" fillId="2" borderId="53" xfId="0" applyNumberFormat="1" applyFont="1" applyFill="1" applyBorder="1" applyAlignment="1">
      <alignment horizontal="center" vertical="center"/>
    </xf>
    <xf numFmtId="0" fontId="8" fillId="0" borderId="23" xfId="0" applyFont="1" applyFill="1" applyBorder="1" applyAlignment="1">
      <alignment horizontal="center" vertical="center"/>
    </xf>
    <xf numFmtId="0" fontId="8" fillId="0" borderId="67" xfId="0" applyFont="1" applyFill="1" applyBorder="1" applyAlignment="1">
      <alignment horizontal="center" vertical="center"/>
    </xf>
    <xf numFmtId="3" fontId="6" fillId="2" borderId="68" xfId="0" applyNumberFormat="1" applyFont="1" applyFill="1" applyBorder="1" applyAlignment="1">
      <alignment horizontal="center" vertical="center"/>
    </xf>
    <xf numFmtId="0" fontId="0" fillId="0" borderId="31" xfId="0" applyBorder="1" applyAlignment="1">
      <alignment horizontal="left" vertical="center" wrapText="1"/>
    </xf>
    <xf numFmtId="166" fontId="0" fillId="0" borderId="0" xfId="0" applyNumberFormat="1" applyBorder="1" applyAlignment="1">
      <alignment horizontal="center"/>
    </xf>
    <xf numFmtId="166" fontId="0" fillId="0" borderId="37" xfId="0" applyNumberFormat="1" applyFont="1"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wrapText="1"/>
    </xf>
    <xf numFmtId="0" fontId="14" fillId="0" borderId="13" xfId="0" applyFont="1" applyFill="1" applyBorder="1"/>
    <xf numFmtId="0" fontId="7" fillId="0" borderId="7" xfId="0" applyFont="1" applyFill="1" applyBorder="1"/>
    <xf numFmtId="0" fontId="7" fillId="0" borderId="14" xfId="0" applyFont="1" applyFill="1" applyBorder="1"/>
    <xf numFmtId="0" fontId="11" fillId="0" borderId="38" xfId="0" applyFont="1" applyFill="1" applyBorder="1"/>
    <xf numFmtId="0" fontId="11" fillId="0" borderId="39" xfId="0" applyFont="1" applyFill="1" applyBorder="1"/>
    <xf numFmtId="0" fontId="11" fillId="0" borderId="40" xfId="0" applyFont="1" applyFill="1" applyBorder="1"/>
    <xf numFmtId="0" fontId="11" fillId="0" borderId="41" xfId="0" applyFont="1" applyFill="1" applyBorder="1"/>
    <xf numFmtId="166" fontId="11" fillId="0" borderId="42" xfId="0" applyNumberFormat="1" applyFont="1" applyFill="1" applyBorder="1"/>
    <xf numFmtId="166" fontId="11" fillId="0" borderId="43" xfId="0" applyNumberFormat="1" applyFont="1" applyFill="1" applyBorder="1"/>
    <xf numFmtId="1" fontId="0" fillId="0" borderId="69" xfId="0" applyNumberFormat="1" applyBorder="1" applyAlignment="1" applyProtection="1">
      <alignment horizontal="center" vertical="center"/>
      <protection locked="0"/>
    </xf>
    <xf numFmtId="166" fontId="6" fillId="6" borderId="14" xfId="0" applyNumberFormat="1" applyFont="1" applyFill="1" applyBorder="1" applyAlignment="1">
      <alignment horizontal="center"/>
    </xf>
    <xf numFmtId="166" fontId="6" fillId="0" borderId="44" xfId="0" applyNumberFormat="1" applyFont="1" applyBorder="1" applyAlignment="1">
      <alignment horizontal="center"/>
    </xf>
    <xf numFmtId="1" fontId="0" fillId="2" borderId="52" xfId="0" applyNumberFormat="1" applyFill="1" applyBorder="1" applyAlignment="1" applyProtection="1">
      <alignment horizontal="center" vertical="center"/>
      <protection locked="0"/>
    </xf>
    <xf numFmtId="0" fontId="15" fillId="0" borderId="0" xfId="0" applyFont="1"/>
    <xf numFmtId="166" fontId="0" fillId="0" borderId="0" xfId="0" applyNumberFormat="1"/>
    <xf numFmtId="170" fontId="0" fillId="0" borderId="0" xfId="0" applyNumberFormat="1"/>
    <xf numFmtId="170" fontId="0" fillId="0" borderId="0" xfId="0" applyNumberFormat="1" applyAlignment="1">
      <alignment horizontal="center"/>
    </xf>
    <xf numFmtId="0" fontId="7" fillId="0" borderId="0" xfId="0" applyFont="1" applyAlignment="1">
      <alignment horizontal="left"/>
    </xf>
    <xf numFmtId="0" fontId="8" fillId="5" borderId="32" xfId="0" applyFont="1" applyFill="1" applyBorder="1" applyAlignment="1">
      <alignment horizontal="center"/>
    </xf>
    <xf numFmtId="0" fontId="0" fillId="0" borderId="45" xfId="0" applyBorder="1" applyAlignment="1">
      <alignment horizontal="center"/>
    </xf>
    <xf numFmtId="0" fontId="0" fillId="0" borderId="24" xfId="0" applyBorder="1" applyAlignment="1">
      <alignment horizontal="center"/>
    </xf>
    <xf numFmtId="0" fontId="8" fillId="5" borderId="32" xfId="0" applyFont="1" applyFill="1" applyBorder="1" applyAlignment="1">
      <alignment horizontal="center" vertical="center"/>
    </xf>
    <xf numFmtId="0" fontId="0" fillId="0" borderId="45" xfId="0" applyBorder="1"/>
    <xf numFmtId="0" fontId="0" fillId="0" borderId="70" xfId="0" applyBorder="1"/>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0" fillId="2" borderId="3" xfId="0" applyFill="1" applyBorder="1" applyAlignment="1">
      <alignment horizontal="center" vertical="center" wrapText="1"/>
    </xf>
    <xf numFmtId="0" fontId="0" fillId="2" borderId="44" xfId="0" applyFill="1" applyBorder="1" applyAlignment="1"/>
    <xf numFmtId="0" fontId="0" fillId="0" borderId="71" xfId="0" applyFill="1" applyBorder="1" applyAlignment="1">
      <alignment horizontal="center" vertical="center" wrapText="1"/>
    </xf>
    <xf numFmtId="0" fontId="0" fillId="0" borderId="72" xfId="0" applyFill="1" applyBorder="1" applyAlignment="1">
      <alignment horizontal="center" vertical="center" wrapText="1"/>
    </xf>
    <xf numFmtId="0" fontId="8" fillId="5" borderId="46" xfId="0" applyFont="1" applyFill="1" applyBorder="1" applyAlignment="1">
      <alignment horizontal="center"/>
    </xf>
    <xf numFmtId="0" fontId="0" fillId="0" borderId="47" xfId="0" applyBorder="1" applyAlignment="1"/>
    <xf numFmtId="0" fontId="0" fillId="0" borderId="48" xfId="0" applyBorder="1" applyAlignment="1"/>
    <xf numFmtId="0" fontId="0" fillId="0" borderId="45" xfId="0" applyBorder="1" applyAlignment="1"/>
    <xf numFmtId="0" fontId="0" fillId="0" borderId="24" xfId="0" applyBorder="1" applyAlignment="1"/>
    <xf numFmtId="0" fontId="8" fillId="7" borderId="49" xfId="0" applyFont="1" applyFill="1" applyBorder="1" applyAlignment="1">
      <alignment horizontal="center" vertical="center" wrapText="1"/>
    </xf>
    <xf numFmtId="0" fontId="0" fillId="0" borderId="50" xfId="0" applyBorder="1" applyAlignment="1">
      <alignment vertical="center"/>
    </xf>
    <xf numFmtId="0" fontId="8" fillId="5" borderId="49" xfId="0" applyFont="1" applyFill="1" applyBorder="1" applyAlignment="1">
      <alignment horizontal="center" vertical="center" wrapText="1"/>
    </xf>
    <xf numFmtId="0" fontId="0" fillId="0" borderId="50" xfId="0" applyBorder="1" applyAlignment="1"/>
    <xf numFmtId="0" fontId="0" fillId="0" borderId="51" xfId="0" applyBorder="1" applyAlignment="1">
      <alignment vertical="center"/>
    </xf>
    <xf numFmtId="0" fontId="0" fillId="6" borderId="52" xfId="0" applyFill="1" applyBorder="1" applyAlignment="1" applyProtection="1">
      <alignment horizontal="center"/>
      <protection locked="0"/>
    </xf>
    <xf numFmtId="0" fontId="0" fillId="0" borderId="52" xfId="0" applyBorder="1" applyAlignment="1" applyProtection="1">
      <alignment horizontal="center"/>
      <protection locked="0"/>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limate.weatheroffice.gc.ca/climate_normals/index_e.html" TargetMode="External"/><Relationship Id="rId1" Type="http://schemas.openxmlformats.org/officeDocument/2006/relationships/hyperlink" Target="http://www.degreeday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R102"/>
  <sheetViews>
    <sheetView tabSelected="1" topLeftCell="A29" zoomScale="75" zoomScaleNormal="75" workbookViewId="0">
      <selection activeCell="M77" sqref="M77"/>
    </sheetView>
  </sheetViews>
  <sheetFormatPr defaultRowHeight="15" outlineLevelRow="1" x14ac:dyDescent="0.25"/>
  <cols>
    <col min="1" max="2" width="3.7109375" customWidth="1"/>
    <col min="3" max="3" width="35.28515625" customWidth="1"/>
    <col min="4" max="4" width="15.7109375" customWidth="1"/>
    <col min="5" max="5" width="15.28515625" customWidth="1"/>
    <col min="6" max="6" width="17.140625" customWidth="1"/>
    <col min="7" max="7" width="15.42578125" customWidth="1"/>
    <col min="8" max="10" width="14.140625" customWidth="1"/>
    <col min="11" max="11" width="16.7109375" customWidth="1"/>
    <col min="12" max="32" width="14.140625" customWidth="1"/>
    <col min="33" max="33" width="11.42578125" customWidth="1"/>
    <col min="34" max="34" width="10.7109375" customWidth="1"/>
    <col min="35" max="35" width="11.28515625" bestFit="1" customWidth="1"/>
    <col min="36" max="36" width="12.28515625" customWidth="1"/>
  </cols>
  <sheetData>
    <row r="2" spans="2:13" ht="15.75" thickBot="1" x14ac:dyDescent="0.3">
      <c r="C2" s="3" t="s">
        <v>9</v>
      </c>
      <c r="D2" s="11" t="s">
        <v>28</v>
      </c>
      <c r="H2" s="5" t="s">
        <v>22</v>
      </c>
    </row>
    <row r="3" spans="2:13" ht="16.5" thickTop="1" thickBot="1" x14ac:dyDescent="0.3">
      <c r="C3" s="3" t="s">
        <v>8</v>
      </c>
      <c r="D3" s="85" t="s">
        <v>65</v>
      </c>
      <c r="H3" s="23"/>
      <c r="I3" s="24"/>
      <c r="J3" s="14"/>
      <c r="K3" s="14"/>
      <c r="L3" s="14"/>
      <c r="M3" s="25"/>
    </row>
    <row r="4" spans="2:13" ht="16.5" thickTop="1" thickBot="1" x14ac:dyDescent="0.3">
      <c r="C4" s="3" t="s">
        <v>24</v>
      </c>
      <c r="D4" s="85" t="s">
        <v>66</v>
      </c>
      <c r="H4" s="26"/>
      <c r="I4" s="27"/>
      <c r="J4" s="1" t="s">
        <v>23</v>
      </c>
      <c r="K4" s="1"/>
      <c r="L4" s="1"/>
      <c r="M4" s="6"/>
    </row>
    <row r="5" spans="2:13" ht="17.25" thickTop="1" thickBot="1" x14ac:dyDescent="0.3">
      <c r="D5" s="12"/>
      <c r="H5" s="28"/>
      <c r="I5" s="29" t="s">
        <v>17</v>
      </c>
      <c r="J5" s="1" t="s">
        <v>25</v>
      </c>
      <c r="K5" s="1"/>
      <c r="L5" s="1"/>
      <c r="M5" s="6"/>
    </row>
    <row r="6" spans="2:13" ht="16.5" thickBot="1" x14ac:dyDescent="0.3">
      <c r="C6" s="3"/>
      <c r="D6" s="12"/>
      <c r="H6" s="30"/>
      <c r="I6" s="31" t="s">
        <v>1</v>
      </c>
      <c r="J6" s="1" t="s">
        <v>29</v>
      </c>
      <c r="K6" s="1"/>
      <c r="L6" s="1"/>
      <c r="M6" s="6"/>
    </row>
    <row r="7" spans="2:13" ht="15.75" thickBot="1" x14ac:dyDescent="0.3">
      <c r="H7" s="30"/>
      <c r="I7" s="32" t="s">
        <v>2</v>
      </c>
      <c r="J7" s="1" t="s">
        <v>30</v>
      </c>
      <c r="K7" s="1"/>
      <c r="L7" s="1"/>
      <c r="M7" s="6"/>
    </row>
    <row r="8" spans="2:13" ht="15.75" thickBot="1" x14ac:dyDescent="0.3">
      <c r="H8" s="33"/>
      <c r="I8" s="34"/>
      <c r="J8" s="35"/>
      <c r="K8" s="35"/>
      <c r="L8" s="35"/>
      <c r="M8" s="36"/>
    </row>
    <row r="10" spans="2:13" x14ac:dyDescent="0.25">
      <c r="B10" s="5" t="s">
        <v>61</v>
      </c>
    </row>
    <row r="11" spans="2:13" ht="15.75" outlineLevel="1" thickBot="1" x14ac:dyDescent="0.3"/>
    <row r="12" spans="2:13" outlineLevel="1" x14ac:dyDescent="0.25">
      <c r="D12" s="134" t="s">
        <v>0</v>
      </c>
      <c r="E12" s="135"/>
      <c r="F12" s="136"/>
    </row>
    <row r="13" spans="2:13" ht="15.75" outlineLevel="1" thickBot="1" x14ac:dyDescent="0.3">
      <c r="D13" s="8" t="s">
        <v>49</v>
      </c>
      <c r="E13" s="9" t="s">
        <v>50</v>
      </c>
      <c r="F13" s="67" t="s">
        <v>7</v>
      </c>
    </row>
    <row r="14" spans="2:13" ht="16.5" outlineLevel="1" thickTop="1" thickBot="1" x14ac:dyDescent="0.3">
      <c r="C14" s="10" t="s">
        <v>1</v>
      </c>
      <c r="D14" s="86">
        <v>40544</v>
      </c>
      <c r="E14" s="87">
        <v>41639</v>
      </c>
      <c r="F14" s="68">
        <f>E14-D14 +1</f>
        <v>1096</v>
      </c>
    </row>
    <row r="15" spans="2:13" ht="15.75" outlineLevel="1" thickBot="1" x14ac:dyDescent="0.3">
      <c r="C15" s="7" t="s">
        <v>2</v>
      </c>
      <c r="D15" s="88">
        <v>41640</v>
      </c>
      <c r="E15" s="89">
        <v>42004</v>
      </c>
      <c r="F15" s="69">
        <f>E15-D15+1</f>
        <v>365</v>
      </c>
    </row>
    <row r="16" spans="2:13" outlineLevel="1" x14ac:dyDescent="0.25"/>
    <row r="17" spans="2:38" outlineLevel="1" x14ac:dyDescent="0.25"/>
    <row r="18" spans="2:38" s="37" customFormat="1" x14ac:dyDescent="0.25">
      <c r="B18" s="5" t="s">
        <v>57</v>
      </c>
      <c r="D18" s="38"/>
      <c r="H18" s="38"/>
      <c r="I18" s="38"/>
      <c r="J18" s="38"/>
      <c r="K18" s="38"/>
      <c r="L18" s="38"/>
      <c r="M18" s="38"/>
      <c r="N18" s="38"/>
      <c r="O18" s="38"/>
      <c r="P18" s="38"/>
      <c r="Q18" s="38"/>
      <c r="R18" s="38"/>
      <c r="AC18" s="38"/>
      <c r="AD18" s="38"/>
      <c r="AE18" s="38"/>
      <c r="AF18" s="38"/>
      <c r="AG18" s="38"/>
      <c r="AH18" s="38"/>
      <c r="AI18" s="38"/>
      <c r="AJ18" s="38"/>
      <c r="AK18" s="38"/>
      <c r="AL18" s="38"/>
    </row>
    <row r="19" spans="2:38" s="37" customFormat="1" outlineLevel="1" x14ac:dyDescent="0.25">
      <c r="B19" s="5"/>
      <c r="D19" s="38"/>
      <c r="H19" s="38"/>
      <c r="I19" s="38"/>
      <c r="J19" s="38"/>
      <c r="K19" s="38"/>
      <c r="L19" s="38"/>
      <c r="M19" s="38"/>
      <c r="N19" s="38"/>
      <c r="O19" s="38"/>
      <c r="P19" s="38"/>
      <c r="Q19" s="38"/>
      <c r="R19" s="38"/>
      <c r="AC19" s="38"/>
      <c r="AD19" s="38"/>
      <c r="AE19" s="38"/>
      <c r="AF19" s="38"/>
      <c r="AG19" s="38"/>
      <c r="AH19" s="38"/>
      <c r="AI19" s="38"/>
      <c r="AJ19" s="38"/>
      <c r="AK19" s="38"/>
      <c r="AL19" s="38"/>
    </row>
    <row r="20" spans="2:38" s="37" customFormat="1" ht="15.75" outlineLevel="1" thickBot="1" x14ac:dyDescent="0.3">
      <c r="B20" s="5"/>
      <c r="D20" s="38"/>
      <c r="H20" s="38"/>
      <c r="I20" s="38"/>
      <c r="J20" s="38"/>
      <c r="K20" s="38"/>
      <c r="O20" s="38"/>
      <c r="P20" s="38"/>
      <c r="Q20" s="38"/>
      <c r="R20" s="38"/>
      <c r="AC20" s="38"/>
      <c r="AD20" s="38"/>
      <c r="AE20" s="38"/>
      <c r="AF20" s="38"/>
      <c r="AG20" s="38"/>
      <c r="AH20" s="38"/>
      <c r="AI20" s="38"/>
      <c r="AJ20" s="38"/>
      <c r="AK20" s="38"/>
      <c r="AL20" s="38"/>
    </row>
    <row r="21" spans="2:38" s="37" customFormat="1" ht="16.5" outlineLevel="1" thickTop="1" x14ac:dyDescent="0.25">
      <c r="D21" s="143" t="s">
        <v>31</v>
      </c>
      <c r="E21" s="144"/>
      <c r="F21" s="144"/>
      <c r="G21" s="144"/>
      <c r="H21" s="144"/>
      <c r="I21" s="145"/>
      <c r="J21" s="38"/>
      <c r="K21" s="113" t="s">
        <v>87</v>
      </c>
      <c r="L21" s="114"/>
      <c r="M21" s="115"/>
      <c r="O21" s="38"/>
      <c r="P21" s="38"/>
      <c r="Q21" s="38"/>
      <c r="AB21" s="38"/>
      <c r="AC21" s="38"/>
      <c r="AD21" s="38"/>
      <c r="AE21" s="38"/>
      <c r="AF21" s="38"/>
      <c r="AG21" s="38"/>
      <c r="AH21" s="38"/>
      <c r="AI21" s="38"/>
      <c r="AJ21" s="38"/>
      <c r="AK21" s="38"/>
    </row>
    <row r="22" spans="2:38" s="37" customFormat="1" ht="15.75" outlineLevel="1" thickBot="1" x14ac:dyDescent="0.3">
      <c r="D22" s="96" t="s">
        <v>19</v>
      </c>
      <c r="E22" s="9" t="s">
        <v>5</v>
      </c>
      <c r="F22" s="9" t="s">
        <v>6</v>
      </c>
      <c r="G22" s="94" t="s">
        <v>73</v>
      </c>
      <c r="H22" s="102" t="s">
        <v>80</v>
      </c>
      <c r="I22" s="95" t="s">
        <v>81</v>
      </c>
      <c r="J22" s="38"/>
      <c r="K22" s="116" t="s">
        <v>4</v>
      </c>
      <c r="L22" s="120">
        <v>3.9E-2</v>
      </c>
      <c r="M22" s="117" t="s">
        <v>94</v>
      </c>
      <c r="O22" s="38"/>
      <c r="P22" s="38"/>
      <c r="Q22" s="38"/>
      <c r="R22" s="38"/>
      <c r="AC22" s="38"/>
      <c r="AD22" s="38"/>
      <c r="AE22" s="38"/>
      <c r="AF22" s="38"/>
      <c r="AG22" s="38"/>
      <c r="AH22" s="38"/>
      <c r="AI22" s="38"/>
      <c r="AJ22" s="38"/>
      <c r="AK22" s="38"/>
      <c r="AL22" s="38"/>
    </row>
    <row r="23" spans="2:38" s="37" customFormat="1" ht="16.5" outlineLevel="1" thickTop="1" thickBot="1" x14ac:dyDescent="0.3">
      <c r="D23" s="97">
        <v>1</v>
      </c>
      <c r="E23" s="90">
        <v>290000</v>
      </c>
      <c r="F23" s="91"/>
      <c r="G23" s="91">
        <v>1900</v>
      </c>
      <c r="H23" s="91"/>
      <c r="I23" s="92"/>
      <c r="J23" s="38"/>
      <c r="K23" s="116" t="s">
        <v>74</v>
      </c>
      <c r="L23" s="120">
        <v>3.9E-2</v>
      </c>
      <c r="M23" s="117" t="s">
        <v>86</v>
      </c>
      <c r="O23" s="38"/>
      <c r="P23" s="38"/>
      <c r="Q23" s="38"/>
      <c r="R23" s="38"/>
      <c r="AC23" s="38"/>
      <c r="AD23" s="38"/>
      <c r="AE23" s="38"/>
      <c r="AF23" s="38"/>
      <c r="AG23" s="38"/>
      <c r="AH23" s="38"/>
      <c r="AI23" s="38"/>
      <c r="AJ23" s="38"/>
      <c r="AK23" s="38"/>
      <c r="AL23" s="38"/>
    </row>
    <row r="24" spans="2:38" s="37" customFormat="1" ht="16.5" outlineLevel="1" thickTop="1" thickBot="1" x14ac:dyDescent="0.3">
      <c r="C24"/>
      <c r="D24" s="97">
        <v>2</v>
      </c>
      <c r="E24" s="90">
        <v>280000</v>
      </c>
      <c r="F24" s="91"/>
      <c r="G24" s="91">
        <v>2000</v>
      </c>
      <c r="H24" s="91"/>
      <c r="I24" s="92"/>
      <c r="J24" s="38"/>
      <c r="K24" s="116" t="s">
        <v>75</v>
      </c>
      <c r="L24" s="120">
        <v>2.5309999999999999E-2</v>
      </c>
      <c r="M24" s="117" t="s">
        <v>86</v>
      </c>
      <c r="O24" s="38"/>
      <c r="P24" s="38"/>
      <c r="Q24" s="38"/>
      <c r="R24" s="38"/>
      <c r="AC24" s="38"/>
      <c r="AD24" s="38"/>
      <c r="AE24" s="38"/>
      <c r="AF24" s="38"/>
      <c r="AG24" s="38"/>
      <c r="AH24" s="38"/>
      <c r="AI24" s="38"/>
      <c r="AJ24" s="38"/>
      <c r="AK24" s="38"/>
      <c r="AL24" s="38"/>
    </row>
    <row r="25" spans="2:38" s="37" customFormat="1" ht="16.5" outlineLevel="1" thickTop="1" thickBot="1" x14ac:dyDescent="0.3">
      <c r="C25"/>
      <c r="D25" s="98">
        <v>3</v>
      </c>
      <c r="E25" s="90">
        <v>270000</v>
      </c>
      <c r="F25" s="91"/>
      <c r="G25" s="91">
        <v>1800</v>
      </c>
      <c r="H25" s="91"/>
      <c r="I25" s="92"/>
      <c r="J25" s="38"/>
      <c r="K25" s="118" t="s">
        <v>93</v>
      </c>
      <c r="L25" s="121">
        <v>1.7999999999999999E-2</v>
      </c>
      <c r="M25" s="119" t="s">
        <v>85</v>
      </c>
      <c r="N25" s="38"/>
      <c r="O25" s="38"/>
      <c r="P25" s="38"/>
      <c r="Q25" s="38"/>
      <c r="R25" s="38"/>
      <c r="AC25" s="38"/>
      <c r="AD25" s="38"/>
      <c r="AE25" s="38"/>
      <c r="AF25" s="38"/>
      <c r="AG25" s="38"/>
      <c r="AH25" s="38"/>
      <c r="AI25" s="38"/>
      <c r="AJ25" s="38"/>
      <c r="AK25" s="38"/>
      <c r="AL25" s="38"/>
    </row>
    <row r="26" spans="2:38" s="37" customFormat="1" ht="16.5" outlineLevel="1" thickTop="1" thickBot="1" x14ac:dyDescent="0.3">
      <c r="C26" s="139" t="s">
        <v>52</v>
      </c>
      <c r="D26" s="140"/>
      <c r="E26" s="66">
        <f>IF(SUM(E23:E25)=0,,AVERAGE(E23:E25))</f>
        <v>280000</v>
      </c>
      <c r="F26" s="66">
        <f>IF(SUM(F23:F25)=0,,AVERAGE(F23:F25))</f>
        <v>0</v>
      </c>
      <c r="G26" s="66">
        <f>IF(SUM(G23:G25)=0,,AVERAGE(G23:G25))</f>
        <v>1900</v>
      </c>
      <c r="H26" s="103">
        <f>IF(SUM(H23:H25)=0,,AVERAGE(H23:H25))</f>
        <v>0</v>
      </c>
      <c r="I26" s="106">
        <f>IF(SUM(I23:I25)=0,,AVERAGE(I23:I25))</f>
        <v>0</v>
      </c>
      <c r="J26" s="38"/>
      <c r="K26" s="38"/>
      <c r="L26" s="38"/>
      <c r="M26" s="38"/>
      <c r="N26" s="38"/>
      <c r="O26" s="38"/>
      <c r="P26" s="38"/>
      <c r="Q26" s="38"/>
      <c r="R26" s="38"/>
      <c r="AC26" s="38"/>
      <c r="AD26" s="38"/>
      <c r="AE26" s="38"/>
      <c r="AF26" s="38"/>
      <c r="AG26" s="38"/>
      <c r="AH26" s="38"/>
      <c r="AI26" s="38"/>
      <c r="AJ26" s="38"/>
      <c r="AK26" s="38"/>
      <c r="AL26" s="38"/>
    </row>
    <row r="27" spans="2:38" s="37" customFormat="1" outlineLevel="1" x14ac:dyDescent="0.25">
      <c r="C27"/>
      <c r="D27"/>
      <c r="E27"/>
      <c r="F27"/>
      <c r="G27"/>
      <c r="H27" s="38"/>
      <c r="I27" s="38"/>
      <c r="J27" s="38"/>
      <c r="K27" s="38"/>
      <c r="L27" s="38"/>
      <c r="M27" s="38"/>
      <c r="N27" s="38"/>
      <c r="O27" s="38"/>
      <c r="P27" s="38"/>
      <c r="Q27" s="38"/>
      <c r="AB27" s="38"/>
      <c r="AC27" s="38"/>
      <c r="AD27" s="38"/>
      <c r="AE27" s="38"/>
      <c r="AF27" s="38"/>
      <c r="AG27" s="38"/>
      <c r="AH27" s="38"/>
      <c r="AI27" s="38"/>
      <c r="AJ27" s="38"/>
      <c r="AK27" s="38"/>
    </row>
    <row r="28" spans="2:38" s="37" customFormat="1" outlineLevel="1" x14ac:dyDescent="0.25">
      <c r="C28"/>
      <c r="D28"/>
      <c r="E28"/>
      <c r="F28"/>
      <c r="G28"/>
      <c r="H28" s="38"/>
      <c r="I28" s="38"/>
      <c r="J28" s="38"/>
      <c r="K28" s="38"/>
      <c r="L28" s="38"/>
      <c r="M28" s="38"/>
      <c r="N28" s="38"/>
      <c r="O28" s="38"/>
      <c r="P28" s="38"/>
      <c r="Q28" s="38"/>
      <c r="AB28" s="38"/>
      <c r="AC28" s="38"/>
      <c r="AD28" s="38"/>
      <c r="AE28" s="38"/>
      <c r="AF28" s="38"/>
      <c r="AG28" s="38"/>
      <c r="AH28" s="38"/>
      <c r="AI28" s="38"/>
      <c r="AJ28" s="38"/>
      <c r="AK28" s="38"/>
    </row>
    <row r="29" spans="2:38" s="37" customFormat="1" x14ac:dyDescent="0.25">
      <c r="B29" s="5" t="s">
        <v>58</v>
      </c>
      <c r="C29"/>
      <c r="D29"/>
      <c r="E29"/>
      <c r="F29"/>
      <c r="G29"/>
      <c r="H29" s="38"/>
      <c r="I29" s="38"/>
      <c r="J29" s="38"/>
      <c r="K29" s="38"/>
      <c r="L29" s="38"/>
      <c r="M29" s="38"/>
      <c r="N29" s="38"/>
      <c r="O29" s="38"/>
      <c r="P29" s="38"/>
      <c r="Q29" s="38"/>
      <c r="AB29" s="38"/>
      <c r="AC29" s="38"/>
      <c r="AD29" s="38"/>
      <c r="AE29" s="38"/>
      <c r="AF29" s="38"/>
      <c r="AG29" s="38"/>
      <c r="AH29" s="38"/>
      <c r="AI29" s="38"/>
      <c r="AJ29" s="38"/>
      <c r="AK29" s="38"/>
    </row>
    <row r="30" spans="2:38" s="37" customFormat="1" ht="15.75" outlineLevel="1" thickBot="1" x14ac:dyDescent="0.3">
      <c r="C30"/>
      <c r="D30"/>
      <c r="E30"/>
      <c r="F30"/>
      <c r="G30"/>
      <c r="H30" s="38"/>
      <c r="I30" s="38"/>
      <c r="J30" s="38"/>
      <c r="K30" s="38"/>
      <c r="L30" s="38"/>
      <c r="M30" s="38"/>
      <c r="N30" s="38"/>
      <c r="O30" s="38"/>
      <c r="P30" s="38"/>
      <c r="Q30" s="38"/>
      <c r="AB30" s="38"/>
      <c r="AC30" s="38"/>
      <c r="AD30" s="38"/>
      <c r="AE30" s="38"/>
      <c r="AF30" s="38"/>
      <c r="AG30" s="38"/>
      <c r="AH30" s="38"/>
      <c r="AI30" s="38"/>
      <c r="AJ30" s="38"/>
      <c r="AK30" s="38"/>
    </row>
    <row r="31" spans="2:38" s="37" customFormat="1" outlineLevel="1" x14ac:dyDescent="0.25">
      <c r="C31"/>
      <c r="E31" s="131" t="s">
        <v>63</v>
      </c>
      <c r="F31" s="146"/>
      <c r="G31" s="146"/>
      <c r="H31" s="146"/>
      <c r="I31" s="147"/>
      <c r="J31" s="38"/>
      <c r="K31" s="38"/>
      <c r="L31" s="38"/>
      <c r="M31" s="38"/>
      <c r="N31" s="38"/>
      <c r="O31" s="38"/>
      <c r="P31" s="38"/>
      <c r="Q31" s="38"/>
      <c r="AB31" s="38"/>
      <c r="AC31" s="38"/>
      <c r="AD31" s="38"/>
      <c r="AE31" s="38"/>
      <c r="AF31" s="38"/>
      <c r="AG31" s="38"/>
      <c r="AH31" s="38"/>
      <c r="AI31" s="38"/>
      <c r="AJ31" s="38"/>
      <c r="AK31" s="38"/>
    </row>
    <row r="32" spans="2:38" s="37" customFormat="1" ht="15.75" outlineLevel="1" thickBot="1" x14ac:dyDescent="0.3">
      <c r="C32"/>
      <c r="D32"/>
      <c r="E32" s="75" t="s">
        <v>5</v>
      </c>
      <c r="F32" s="9" t="s">
        <v>6</v>
      </c>
      <c r="G32" s="94" t="s">
        <v>73</v>
      </c>
      <c r="H32" s="105" t="s">
        <v>80</v>
      </c>
      <c r="I32" s="104" t="s">
        <v>81</v>
      </c>
      <c r="J32" s="38"/>
      <c r="K32" s="38"/>
      <c r="L32" s="38"/>
      <c r="M32" s="38"/>
      <c r="N32" s="38"/>
      <c r="O32" s="38"/>
      <c r="P32" s="38"/>
      <c r="Q32" s="38"/>
      <c r="R32" s="38"/>
      <c r="AC32" s="38"/>
      <c r="AD32" s="38"/>
      <c r="AE32" s="38"/>
      <c r="AF32" s="38"/>
      <c r="AG32" s="38"/>
      <c r="AH32" s="38"/>
      <c r="AI32" s="38"/>
      <c r="AJ32" s="38"/>
      <c r="AK32" s="38"/>
      <c r="AL32" s="38"/>
    </row>
    <row r="33" spans="2:38" s="37" customFormat="1" ht="16.5" outlineLevel="1" thickTop="1" thickBot="1" x14ac:dyDescent="0.3">
      <c r="C33" s="141" t="s">
        <v>18</v>
      </c>
      <c r="D33" s="142"/>
      <c r="E33" s="90">
        <v>320000</v>
      </c>
      <c r="F33" s="91"/>
      <c r="G33" s="91"/>
      <c r="H33" s="91"/>
      <c r="I33" s="92"/>
      <c r="J33" s="38"/>
      <c r="K33" s="38"/>
      <c r="L33" s="38"/>
      <c r="M33" s="38"/>
      <c r="N33" s="38"/>
      <c r="O33" s="38"/>
      <c r="P33" s="38"/>
      <c r="Q33" s="38"/>
      <c r="R33" s="38"/>
      <c r="AC33" s="38"/>
      <c r="AD33" s="38"/>
      <c r="AE33" s="38"/>
      <c r="AF33" s="38"/>
      <c r="AG33" s="38"/>
      <c r="AH33" s="38"/>
      <c r="AI33" s="38"/>
      <c r="AJ33" s="38"/>
      <c r="AK33" s="38"/>
      <c r="AL33" s="38"/>
    </row>
    <row r="34" spans="2:38" s="37" customFormat="1" outlineLevel="1" x14ac:dyDescent="0.25">
      <c r="C34"/>
      <c r="D34" s="38"/>
      <c r="H34" s="38"/>
      <c r="I34" s="38"/>
      <c r="J34" s="38"/>
      <c r="K34" s="38"/>
      <c r="L34" s="38"/>
      <c r="M34" s="38"/>
      <c r="N34" s="38"/>
      <c r="O34" s="38"/>
      <c r="P34" s="38"/>
      <c r="Q34" s="38"/>
      <c r="AB34" s="38"/>
      <c r="AC34" s="38"/>
      <c r="AD34" s="38"/>
      <c r="AE34" s="38"/>
      <c r="AF34" s="38"/>
      <c r="AG34" s="38"/>
      <c r="AH34" s="38"/>
      <c r="AI34" s="38"/>
      <c r="AJ34" s="38"/>
      <c r="AK34" s="38"/>
    </row>
    <row r="35" spans="2:38" s="37" customFormat="1" outlineLevel="1" x14ac:dyDescent="0.25">
      <c r="C35"/>
      <c r="D35" s="38"/>
      <c r="H35" s="38"/>
      <c r="I35" s="38"/>
      <c r="J35" s="38"/>
      <c r="K35" s="38"/>
      <c r="L35" s="38"/>
      <c r="M35" s="38"/>
      <c r="N35" s="38"/>
      <c r="O35" s="38"/>
      <c r="P35" s="38"/>
      <c r="Q35" s="38"/>
      <c r="AB35" s="38"/>
      <c r="AC35" s="38"/>
      <c r="AD35" s="38"/>
      <c r="AE35" s="38"/>
      <c r="AF35" s="38"/>
      <c r="AG35" s="38"/>
      <c r="AH35" s="38"/>
      <c r="AI35" s="38"/>
      <c r="AJ35" s="38"/>
      <c r="AK35" s="38"/>
    </row>
    <row r="36" spans="2:38" s="37" customFormat="1" x14ac:dyDescent="0.25">
      <c r="B36" s="43" t="s">
        <v>69</v>
      </c>
      <c r="C36"/>
      <c r="D36" s="38"/>
      <c r="H36" s="38"/>
      <c r="I36" s="38"/>
      <c r="J36" s="38"/>
      <c r="K36" s="38"/>
      <c r="L36" s="38"/>
      <c r="M36" s="38"/>
      <c r="N36" s="38"/>
      <c r="O36" s="38"/>
      <c r="P36" s="38"/>
      <c r="Q36" s="38"/>
      <c r="AB36" s="38"/>
      <c r="AC36" s="38"/>
      <c r="AD36" s="38"/>
      <c r="AE36" s="38"/>
      <c r="AF36" s="38"/>
      <c r="AG36" s="38"/>
      <c r="AH36" s="38"/>
      <c r="AI36" s="38"/>
      <c r="AJ36" s="38"/>
      <c r="AK36" s="38"/>
    </row>
    <row r="37" spans="2:38" s="37" customFormat="1" outlineLevel="1" x14ac:dyDescent="0.25">
      <c r="C37"/>
      <c r="D37" s="38"/>
      <c r="H37" s="38"/>
      <c r="I37" s="38"/>
      <c r="J37" s="38"/>
      <c r="K37" s="38"/>
      <c r="L37" s="38"/>
      <c r="M37" s="38"/>
      <c r="N37" s="38"/>
      <c r="O37" s="38"/>
      <c r="P37" s="38"/>
      <c r="Q37" s="38"/>
      <c r="AB37" s="38"/>
      <c r="AC37" s="38"/>
      <c r="AD37" s="38"/>
      <c r="AE37" s="38"/>
      <c r="AF37" s="38"/>
      <c r="AG37" s="38"/>
      <c r="AH37" s="38"/>
      <c r="AI37" s="38"/>
      <c r="AJ37" s="38"/>
      <c r="AK37" s="38"/>
    </row>
    <row r="38" spans="2:38" s="37" customFormat="1" outlineLevel="1" x14ac:dyDescent="0.25">
      <c r="C38" t="s">
        <v>54</v>
      </c>
      <c r="D38" s="38"/>
      <c r="H38" s="38"/>
      <c r="I38" s="38"/>
      <c r="J38" s="38"/>
      <c r="K38" s="38"/>
      <c r="L38" s="38"/>
      <c r="M38" s="38"/>
      <c r="N38" s="38"/>
      <c r="O38" s="38"/>
      <c r="P38" s="38"/>
      <c r="Q38" s="38"/>
      <c r="AB38" s="38"/>
      <c r="AC38" s="38"/>
      <c r="AD38" s="38"/>
      <c r="AE38" s="38"/>
      <c r="AF38" s="38"/>
      <c r="AG38" s="38"/>
      <c r="AH38" s="38"/>
      <c r="AI38" s="38"/>
      <c r="AJ38" s="38"/>
      <c r="AK38" s="38"/>
    </row>
    <row r="39" spans="2:38" s="37" customFormat="1" ht="15.75" outlineLevel="1" thickBot="1" x14ac:dyDescent="0.3">
      <c r="C39"/>
      <c r="D39" s="38"/>
      <c r="H39" s="38"/>
      <c r="I39" s="38"/>
      <c r="J39" s="38"/>
      <c r="K39" s="38"/>
      <c r="L39" s="38"/>
      <c r="M39" s="38"/>
      <c r="N39" s="38"/>
      <c r="O39" s="38"/>
      <c r="P39" s="38"/>
      <c r="Q39" s="38"/>
      <c r="AB39" s="38"/>
      <c r="AC39" s="38"/>
      <c r="AD39" s="38"/>
      <c r="AE39" s="38"/>
      <c r="AF39" s="38"/>
      <c r="AG39" s="38"/>
      <c r="AH39" s="38"/>
      <c r="AI39" s="38"/>
      <c r="AJ39" s="38"/>
      <c r="AK39" s="38"/>
    </row>
    <row r="40" spans="2:38" s="37" customFormat="1" ht="80.25" customHeight="1" outlineLevel="1" thickBot="1" x14ac:dyDescent="0.3">
      <c r="C40"/>
      <c r="D40" s="42" t="s">
        <v>62</v>
      </c>
      <c r="E40" s="42" t="s">
        <v>72</v>
      </c>
      <c r="H40" s="38"/>
      <c r="I40" s="38"/>
      <c r="J40" s="38"/>
      <c r="O40" s="38"/>
      <c r="P40" s="38"/>
      <c r="Q40" s="38"/>
      <c r="AB40" s="38"/>
      <c r="AC40" s="38"/>
      <c r="AD40" s="38"/>
      <c r="AE40" s="38"/>
      <c r="AF40" s="38"/>
      <c r="AG40" s="38"/>
      <c r="AH40" s="38"/>
      <c r="AI40" s="38"/>
      <c r="AJ40" s="38"/>
      <c r="AK40" s="38"/>
    </row>
    <row r="41" spans="2:38" s="37" customFormat="1" ht="16.5" outlineLevel="1" thickTop="1" thickBot="1" x14ac:dyDescent="0.3">
      <c r="C41" s="10" t="s">
        <v>1</v>
      </c>
      <c r="D41" s="85">
        <v>0</v>
      </c>
      <c r="E41" s="48">
        <f>E26*D41</f>
        <v>0</v>
      </c>
      <c r="H41" s="38"/>
      <c r="I41" s="38"/>
      <c r="J41" s="38"/>
      <c r="O41" s="38"/>
      <c r="P41" s="38"/>
      <c r="Q41" s="38"/>
      <c r="AB41" s="38"/>
      <c r="AC41" s="38"/>
      <c r="AD41" s="38"/>
      <c r="AE41" s="38"/>
      <c r="AF41" s="38"/>
      <c r="AG41" s="38"/>
      <c r="AH41" s="38"/>
      <c r="AI41" s="38"/>
      <c r="AJ41" s="38"/>
      <c r="AK41" s="38"/>
    </row>
    <row r="42" spans="2:38" s="37" customFormat="1" ht="16.5" outlineLevel="1" thickTop="1" thickBot="1" x14ac:dyDescent="0.3">
      <c r="C42" s="7" t="s">
        <v>2</v>
      </c>
      <c r="D42" s="85">
        <v>0.33329999999999999</v>
      </c>
      <c r="E42" s="46">
        <f>E33*D42</f>
        <v>106656</v>
      </c>
      <c r="H42" s="38"/>
      <c r="I42" s="38"/>
      <c r="J42" s="38"/>
      <c r="O42" s="38"/>
      <c r="P42" s="38"/>
      <c r="Q42" s="38"/>
      <c r="AB42" s="38"/>
      <c r="AC42" s="38"/>
      <c r="AD42" s="38"/>
      <c r="AE42" s="38"/>
      <c r="AF42" s="38"/>
      <c r="AG42" s="38"/>
      <c r="AH42" s="38"/>
      <c r="AI42" s="38"/>
      <c r="AJ42" s="38"/>
      <c r="AK42" s="38"/>
    </row>
    <row r="43" spans="2:38" s="37" customFormat="1" outlineLevel="1" x14ac:dyDescent="0.25">
      <c r="C43" s="72"/>
      <c r="D43" s="73"/>
      <c r="E43" s="73"/>
      <c r="H43" s="38"/>
      <c r="I43" s="38"/>
      <c r="J43" s="38"/>
      <c r="O43" s="38"/>
      <c r="P43" s="38"/>
      <c r="Q43" s="38"/>
      <c r="AB43" s="38"/>
      <c r="AC43" s="38"/>
      <c r="AD43" s="38"/>
      <c r="AE43" s="38"/>
      <c r="AF43" s="38"/>
      <c r="AG43" s="38"/>
      <c r="AH43" s="38"/>
      <c r="AI43" s="38"/>
      <c r="AJ43" s="38"/>
      <c r="AK43" s="38"/>
    </row>
    <row r="44" spans="2:38" s="37" customFormat="1" outlineLevel="1" x14ac:dyDescent="0.25">
      <c r="C44" s="5" t="s">
        <v>55</v>
      </c>
      <c r="D44" s="38"/>
      <c r="H44" s="38"/>
      <c r="I44" s="38"/>
      <c r="J44" s="38"/>
      <c r="K44" s="38"/>
      <c r="L44" s="38"/>
      <c r="M44" s="38"/>
      <c r="N44" s="38"/>
      <c r="O44" s="38"/>
      <c r="P44" s="38"/>
      <c r="Q44" s="38"/>
      <c r="AB44" s="38"/>
      <c r="AC44" s="38"/>
      <c r="AD44" s="38"/>
      <c r="AE44" s="38"/>
      <c r="AF44" s="38"/>
      <c r="AG44" s="38"/>
      <c r="AH44" s="38"/>
      <c r="AI44" s="38"/>
      <c r="AJ44" s="38"/>
      <c r="AK44" s="38"/>
    </row>
    <row r="45" spans="2:38" s="37" customFormat="1" outlineLevel="1" x14ac:dyDescent="0.25">
      <c r="C45" s="44"/>
      <c r="D45" s="38"/>
      <c r="H45" s="38"/>
      <c r="I45" s="38"/>
      <c r="J45" s="38"/>
      <c r="K45" s="38"/>
      <c r="L45" s="38"/>
      <c r="M45" s="38"/>
      <c r="N45" s="38"/>
      <c r="O45" s="38"/>
      <c r="P45" s="38"/>
      <c r="Q45" s="38"/>
      <c r="AB45" s="38"/>
      <c r="AC45" s="38"/>
      <c r="AD45" s="38"/>
      <c r="AE45" s="38"/>
      <c r="AF45" s="38"/>
      <c r="AG45" s="38"/>
      <c r="AH45" s="38"/>
      <c r="AI45" s="38"/>
      <c r="AJ45" s="38"/>
      <c r="AK45" s="38"/>
    </row>
    <row r="46" spans="2:38" s="37" customFormat="1" ht="15.75" outlineLevel="1" thickBot="1" x14ac:dyDescent="0.3">
      <c r="C46" s="5" t="s">
        <v>47</v>
      </c>
      <c r="D46" s="38"/>
      <c r="H46" s="38"/>
      <c r="I46" s="38"/>
      <c r="J46" s="38"/>
      <c r="K46" s="38"/>
      <c r="L46" s="38"/>
      <c r="M46" s="38"/>
      <c r="N46" s="38"/>
      <c r="O46" s="38"/>
      <c r="P46" s="38"/>
      <c r="Q46" s="38"/>
      <c r="AB46" s="38"/>
      <c r="AC46" s="38"/>
      <c r="AD46" s="38"/>
      <c r="AE46" s="38"/>
      <c r="AF46" s="38"/>
      <c r="AG46" s="38"/>
      <c r="AH46" s="38"/>
      <c r="AI46" s="38"/>
      <c r="AJ46" s="38"/>
      <c r="AK46" s="38"/>
    </row>
    <row r="47" spans="2:38" s="37" customFormat="1" outlineLevel="1" x14ac:dyDescent="0.25">
      <c r="C47" s="51" t="s">
        <v>53</v>
      </c>
      <c r="D47" s="52" t="s">
        <v>32</v>
      </c>
      <c r="E47" s="52" t="s">
        <v>33</v>
      </c>
      <c r="F47" s="52" t="s">
        <v>34</v>
      </c>
      <c r="G47" s="53" t="s">
        <v>35</v>
      </c>
      <c r="H47" s="38"/>
      <c r="I47" s="38"/>
      <c r="J47" s="38"/>
      <c r="K47" s="38"/>
      <c r="L47" s="38"/>
      <c r="M47" s="38"/>
      <c r="N47" s="38"/>
      <c r="O47" s="38"/>
      <c r="P47" s="38"/>
      <c r="Q47" s="38"/>
      <c r="AB47" s="38"/>
      <c r="AC47" s="38"/>
      <c r="AD47" s="38"/>
      <c r="AE47" s="38"/>
      <c r="AF47" s="38"/>
      <c r="AG47" s="38"/>
      <c r="AH47" s="38"/>
      <c r="AI47" s="38"/>
      <c r="AJ47" s="38"/>
      <c r="AK47" s="38"/>
    </row>
    <row r="48" spans="2:38" s="37" customFormat="1" outlineLevel="1" x14ac:dyDescent="0.25">
      <c r="C48" s="60" t="s">
        <v>36</v>
      </c>
      <c r="D48" s="61">
        <v>0.441630901287554</v>
      </c>
      <c r="E48" s="62">
        <v>0.499715612854299</v>
      </c>
      <c r="F48" s="62">
        <v>0.47404444016002312</v>
      </c>
      <c r="G48" s="63">
        <v>0.47703361560174495</v>
      </c>
      <c r="H48" s="38"/>
      <c r="I48" s="38"/>
      <c r="J48" s="38"/>
      <c r="K48" s="38"/>
      <c r="L48" s="38"/>
      <c r="M48" s="38"/>
      <c r="N48" s="38"/>
      <c r="O48" s="38"/>
      <c r="P48" s="38"/>
      <c r="Q48" s="38"/>
      <c r="AB48" s="38"/>
      <c r="AC48" s="38"/>
      <c r="AD48" s="38"/>
      <c r="AE48" s="38"/>
      <c r="AF48" s="38"/>
      <c r="AG48" s="38"/>
      <c r="AH48" s="38"/>
      <c r="AI48" s="38"/>
      <c r="AJ48" s="38"/>
      <c r="AK48" s="38"/>
    </row>
    <row r="49" spans="3:37" s="37" customFormat="1" outlineLevel="1" x14ac:dyDescent="0.25">
      <c r="C49" s="30" t="s">
        <v>37</v>
      </c>
      <c r="D49" s="54">
        <v>0.42724518713964627</v>
      </c>
      <c r="E49" s="55">
        <v>0.49062605426767553</v>
      </c>
      <c r="F49" s="55">
        <v>0.45789943469205596</v>
      </c>
      <c r="G49" s="56">
        <v>0.47296669248644463</v>
      </c>
      <c r="H49" s="38"/>
      <c r="I49" s="38"/>
      <c r="J49" s="38"/>
      <c r="K49" s="38"/>
      <c r="L49" s="38"/>
      <c r="M49" s="38"/>
      <c r="N49" s="38"/>
      <c r="O49" s="38"/>
      <c r="P49" s="38"/>
      <c r="Q49" s="38"/>
      <c r="AB49" s="38"/>
      <c r="AC49" s="38"/>
      <c r="AD49" s="38"/>
      <c r="AE49" s="38"/>
      <c r="AF49" s="38"/>
      <c r="AG49" s="38"/>
      <c r="AH49" s="38"/>
      <c r="AI49" s="38"/>
      <c r="AJ49" s="38"/>
      <c r="AK49" s="38"/>
    </row>
    <row r="50" spans="3:37" s="37" customFormat="1" outlineLevel="1" x14ac:dyDescent="0.25">
      <c r="C50" s="30" t="s">
        <v>38</v>
      </c>
      <c r="D50" s="54">
        <v>0.34663256606990622</v>
      </c>
      <c r="E50" s="55">
        <v>0.39365671641791045</v>
      </c>
      <c r="F50" s="55">
        <v>0.37706485828551556</v>
      </c>
      <c r="G50" s="56">
        <v>0.40979877515310587</v>
      </c>
      <c r="H50" s="38"/>
      <c r="I50" s="38"/>
      <c r="J50" s="38"/>
      <c r="K50" s="38"/>
      <c r="L50" s="38"/>
      <c r="M50" s="38"/>
      <c r="N50" s="38"/>
      <c r="O50" s="38"/>
      <c r="P50" s="38"/>
      <c r="Q50" s="38"/>
      <c r="AB50" s="38"/>
      <c r="AC50" s="38"/>
      <c r="AD50" s="38"/>
      <c r="AE50" s="38"/>
      <c r="AF50" s="38"/>
      <c r="AG50" s="38"/>
      <c r="AH50" s="38"/>
      <c r="AI50" s="38"/>
      <c r="AJ50" s="38"/>
      <c r="AK50" s="38"/>
    </row>
    <row r="51" spans="3:37" s="37" customFormat="1" outlineLevel="1" x14ac:dyDescent="0.25">
      <c r="C51" s="30" t="s">
        <v>39</v>
      </c>
      <c r="D51" s="54">
        <v>0.31981182318480383</v>
      </c>
      <c r="E51" s="55">
        <v>0.39236462797039345</v>
      </c>
      <c r="F51" s="55">
        <v>0.35462078904701855</v>
      </c>
      <c r="G51" s="56">
        <v>0.34185365853658539</v>
      </c>
      <c r="H51" s="38"/>
      <c r="I51" s="38"/>
      <c r="J51" s="38"/>
      <c r="K51" s="38"/>
      <c r="L51" s="38"/>
      <c r="M51" s="38"/>
      <c r="N51" s="38"/>
      <c r="O51" s="38"/>
      <c r="P51" s="38"/>
      <c r="Q51" s="38"/>
      <c r="AB51" s="38"/>
      <c r="AC51" s="38"/>
      <c r="AD51" s="38"/>
      <c r="AE51" s="38"/>
      <c r="AF51" s="38"/>
      <c r="AG51" s="38"/>
      <c r="AH51" s="38"/>
      <c r="AI51" s="38"/>
      <c r="AJ51" s="38"/>
      <c r="AK51" s="38"/>
    </row>
    <row r="52" spans="3:37" s="37" customFormat="1" outlineLevel="1" x14ac:dyDescent="0.25">
      <c r="C52" s="30" t="s">
        <v>40</v>
      </c>
      <c r="D52" s="54">
        <v>0.49270132852222404</v>
      </c>
      <c r="E52" s="55">
        <v>0.4755846585594013</v>
      </c>
      <c r="F52" s="55">
        <v>0.47932460372157132</v>
      </c>
      <c r="G52" s="56">
        <v>0.53181743824636019</v>
      </c>
      <c r="H52" s="38"/>
      <c r="I52" s="38"/>
      <c r="J52" s="38"/>
      <c r="K52" s="38"/>
      <c r="L52" s="38"/>
      <c r="M52" s="38"/>
      <c r="N52" s="38"/>
      <c r="O52" s="38"/>
      <c r="P52" s="38"/>
      <c r="Q52" s="38"/>
      <c r="AB52" s="38"/>
      <c r="AC52" s="38"/>
      <c r="AD52" s="38"/>
      <c r="AE52" s="38"/>
      <c r="AF52" s="38"/>
      <c r="AG52" s="38"/>
      <c r="AH52" s="38"/>
      <c r="AI52" s="38"/>
      <c r="AJ52" s="38"/>
      <c r="AK52" s="38"/>
    </row>
    <row r="53" spans="3:37" s="37" customFormat="1" outlineLevel="1" x14ac:dyDescent="0.25">
      <c r="C53" s="30" t="s">
        <v>41</v>
      </c>
      <c r="D53" s="54">
        <v>8.259871441689623E-2</v>
      </c>
      <c r="E53" s="55">
        <v>7.9910120893727454E-2</v>
      </c>
      <c r="F53" s="55">
        <v>0.11001317523056653</v>
      </c>
      <c r="G53" s="56">
        <v>5.2604301632547291E-2</v>
      </c>
      <c r="H53" s="38"/>
      <c r="I53" s="38"/>
      <c r="J53" s="38"/>
      <c r="K53" s="38"/>
      <c r="L53" s="38"/>
      <c r="M53" s="38"/>
      <c r="N53" s="38"/>
      <c r="O53" s="38"/>
      <c r="P53" s="38"/>
      <c r="Q53" s="38"/>
      <c r="AB53" s="38"/>
      <c r="AC53" s="38"/>
      <c r="AD53" s="38"/>
      <c r="AE53" s="38"/>
      <c r="AF53" s="38"/>
      <c r="AG53" s="38"/>
      <c r="AH53" s="38"/>
      <c r="AI53" s="38"/>
      <c r="AJ53" s="38"/>
      <c r="AK53" s="38"/>
    </row>
    <row r="54" spans="3:37" s="37" customFormat="1" outlineLevel="1" x14ac:dyDescent="0.25">
      <c r="C54" s="30" t="s">
        <v>42</v>
      </c>
      <c r="D54" s="54">
        <v>0.37776882803060813</v>
      </c>
      <c r="E54" s="55">
        <v>0.36932073774179036</v>
      </c>
      <c r="F54" s="55">
        <v>0.37775943882814111</v>
      </c>
      <c r="G54" s="56">
        <v>0.48066799782174624</v>
      </c>
      <c r="H54" s="38"/>
      <c r="I54" s="38"/>
      <c r="J54" s="38"/>
      <c r="K54" s="38"/>
      <c r="L54" s="38"/>
      <c r="M54" s="38"/>
      <c r="N54" s="38"/>
      <c r="O54" s="38"/>
      <c r="P54" s="38"/>
      <c r="Q54" s="38"/>
      <c r="AB54" s="38"/>
      <c r="AC54" s="38"/>
      <c r="AD54" s="38"/>
      <c r="AE54" s="38"/>
      <c r="AF54" s="38"/>
      <c r="AG54" s="38"/>
      <c r="AH54" s="38"/>
      <c r="AI54" s="38"/>
      <c r="AJ54" s="38"/>
      <c r="AK54" s="38"/>
    </row>
    <row r="55" spans="3:37" s="37" customFormat="1" outlineLevel="1" x14ac:dyDescent="0.25">
      <c r="C55" s="30" t="s">
        <v>43</v>
      </c>
      <c r="D55" s="54">
        <v>7.4746407364771006E-2</v>
      </c>
      <c r="E55" s="55">
        <v>6.5421479763302662E-2</v>
      </c>
      <c r="F55" s="55">
        <v>0.1121222504550127</v>
      </c>
      <c r="G55" s="56">
        <v>4.2409117284194039E-2</v>
      </c>
      <c r="H55" s="38"/>
      <c r="I55" s="38"/>
      <c r="J55" s="38"/>
      <c r="K55" s="38"/>
      <c r="L55" s="38"/>
      <c r="M55" s="38"/>
      <c r="N55" s="38"/>
      <c r="O55" s="38"/>
      <c r="P55" s="38"/>
      <c r="Q55" s="38"/>
      <c r="AB55" s="38"/>
      <c r="AC55" s="38"/>
      <c r="AD55" s="38"/>
      <c r="AE55" s="38"/>
      <c r="AF55" s="38"/>
      <c r="AG55" s="38"/>
      <c r="AH55" s="38"/>
      <c r="AI55" s="38"/>
      <c r="AJ55" s="38"/>
      <c r="AK55" s="38"/>
    </row>
    <row r="56" spans="3:37" s="37" customFormat="1" ht="15.75" outlineLevel="1" thickBot="1" x14ac:dyDescent="0.3">
      <c r="C56" s="33" t="s">
        <v>44</v>
      </c>
      <c r="D56" s="57">
        <v>0.36850857963564898</v>
      </c>
      <c r="E56" s="58">
        <v>0.24488888888888888</v>
      </c>
      <c r="F56" s="58">
        <v>0.4116421021289266</v>
      </c>
      <c r="G56" s="59">
        <v>0.3622027741083223</v>
      </c>
      <c r="H56" s="38"/>
      <c r="I56" s="38"/>
      <c r="J56" s="38"/>
      <c r="K56" s="38"/>
      <c r="L56" s="38"/>
      <c r="M56" s="38"/>
      <c r="N56" s="38"/>
      <c r="O56" s="38"/>
      <c r="P56" s="38"/>
      <c r="Q56" s="38"/>
      <c r="AB56" s="38"/>
      <c r="AC56" s="38"/>
      <c r="AD56" s="38"/>
      <c r="AE56" s="38"/>
      <c r="AF56" s="38"/>
      <c r="AG56" s="38"/>
      <c r="AH56" s="38"/>
      <c r="AI56" s="38"/>
      <c r="AJ56" s="38"/>
      <c r="AK56" s="38"/>
    </row>
    <row r="57" spans="3:37" s="37" customFormat="1" outlineLevel="1" x14ac:dyDescent="0.25">
      <c r="C57" t="s">
        <v>67</v>
      </c>
      <c r="D57" s="38"/>
      <c r="H57" s="38"/>
      <c r="I57" s="38"/>
      <c r="J57" s="38"/>
      <c r="K57" s="38"/>
      <c r="L57" s="38"/>
      <c r="M57" s="38"/>
      <c r="N57" s="38"/>
      <c r="O57" s="38"/>
      <c r="P57" s="38"/>
      <c r="Q57" s="38"/>
      <c r="AB57" s="38"/>
      <c r="AC57" s="38"/>
      <c r="AD57" s="38"/>
      <c r="AE57" s="38"/>
      <c r="AF57" s="38"/>
      <c r="AG57" s="38"/>
      <c r="AH57" s="38"/>
      <c r="AI57" s="38"/>
      <c r="AJ57" s="38"/>
      <c r="AK57" s="38"/>
    </row>
    <row r="58" spans="3:37" s="37" customFormat="1" outlineLevel="1" x14ac:dyDescent="0.25">
      <c r="C58"/>
      <c r="D58" s="38"/>
      <c r="H58" s="38"/>
      <c r="I58" s="38"/>
      <c r="J58" s="38"/>
      <c r="K58" s="38"/>
      <c r="L58" s="38"/>
      <c r="M58" s="38"/>
      <c r="N58" s="38"/>
      <c r="O58" s="38"/>
      <c r="P58" s="38"/>
      <c r="Q58" s="38"/>
      <c r="AB58" s="38"/>
      <c r="AC58" s="38"/>
      <c r="AD58" s="38"/>
      <c r="AE58" s="38"/>
      <c r="AF58" s="38"/>
      <c r="AG58" s="38"/>
      <c r="AH58" s="38"/>
      <c r="AI58" s="38"/>
      <c r="AJ58" s="38"/>
      <c r="AK58" s="38"/>
    </row>
    <row r="59" spans="3:37" s="37" customFormat="1" ht="15.75" outlineLevel="1" thickBot="1" x14ac:dyDescent="0.3">
      <c r="C59" s="43" t="s">
        <v>45</v>
      </c>
      <c r="H59" s="38"/>
      <c r="I59" s="38"/>
      <c r="J59" s="38"/>
      <c r="K59" s="38"/>
      <c r="L59" s="38"/>
      <c r="M59" s="38"/>
      <c r="N59" s="38"/>
      <c r="O59" s="38"/>
      <c r="P59" s="38"/>
      <c r="Q59" s="38"/>
      <c r="AB59" s="38"/>
      <c r="AC59" s="38"/>
      <c r="AD59" s="38"/>
      <c r="AE59" s="38"/>
      <c r="AF59" s="38"/>
      <c r="AG59" s="38"/>
      <c r="AH59" s="38"/>
      <c r="AI59" s="38"/>
      <c r="AJ59" s="38"/>
      <c r="AK59" s="38"/>
    </row>
    <row r="60" spans="3:37" s="37" customFormat="1" outlineLevel="1" x14ac:dyDescent="0.25">
      <c r="C60" s="84" t="s">
        <v>53</v>
      </c>
      <c r="D60" s="71" t="s">
        <v>48</v>
      </c>
      <c r="H60" s="38"/>
      <c r="I60" s="38"/>
      <c r="J60" s="38"/>
      <c r="K60" s="38"/>
      <c r="L60" s="38"/>
      <c r="M60" s="38"/>
      <c r="N60" s="38"/>
      <c r="O60" s="38"/>
      <c r="P60" s="38"/>
      <c r="Q60" s="38"/>
      <c r="AB60" s="38"/>
      <c r="AC60" s="38"/>
      <c r="AD60" s="38"/>
      <c r="AE60" s="38"/>
      <c r="AF60" s="38"/>
      <c r="AG60" s="38"/>
      <c r="AH60" s="38"/>
      <c r="AI60" s="38"/>
      <c r="AJ60" s="38"/>
      <c r="AK60" s="38"/>
    </row>
    <row r="61" spans="3:37" s="37" customFormat="1" outlineLevel="1" x14ac:dyDescent="0.25">
      <c r="C61" s="30" t="s">
        <v>46</v>
      </c>
      <c r="D61" s="64">
        <v>0.68170022769159844</v>
      </c>
      <c r="H61" s="38"/>
      <c r="I61" s="38"/>
      <c r="J61" s="38"/>
      <c r="K61" s="38"/>
      <c r="L61" s="38"/>
      <c r="M61" s="38"/>
      <c r="N61" s="38"/>
      <c r="O61" s="38"/>
      <c r="P61" s="38"/>
      <c r="Q61" s="38"/>
      <c r="AB61" s="38"/>
      <c r="AC61" s="38"/>
      <c r="AD61" s="38"/>
      <c r="AE61" s="38"/>
      <c r="AF61" s="38"/>
      <c r="AG61" s="38"/>
      <c r="AH61" s="38"/>
      <c r="AI61" s="38"/>
      <c r="AJ61" s="38"/>
      <c r="AK61" s="38"/>
    </row>
    <row r="62" spans="3:37" s="37" customFormat="1" ht="15.75" outlineLevel="1" thickBot="1" x14ac:dyDescent="0.3">
      <c r="C62" s="33" t="s">
        <v>20</v>
      </c>
      <c r="D62" s="65">
        <v>0.54239184950604535</v>
      </c>
      <c r="H62" s="38"/>
      <c r="I62" s="38"/>
      <c r="J62" s="38"/>
      <c r="K62" s="38"/>
      <c r="L62" s="38"/>
      <c r="M62" s="38"/>
      <c r="N62" s="38"/>
      <c r="O62" s="38"/>
      <c r="P62" s="38"/>
      <c r="Q62" s="38"/>
      <c r="AB62" s="38"/>
      <c r="AC62" s="38"/>
      <c r="AD62" s="38"/>
      <c r="AE62" s="38"/>
      <c r="AF62" s="38"/>
      <c r="AG62" s="38"/>
      <c r="AH62" s="38"/>
      <c r="AI62" s="38"/>
      <c r="AJ62" s="38"/>
      <c r="AK62" s="38"/>
    </row>
    <row r="63" spans="3:37" s="37" customFormat="1" outlineLevel="1" x14ac:dyDescent="0.25">
      <c r="C63" t="s">
        <v>68</v>
      </c>
      <c r="H63" s="38"/>
      <c r="I63" s="38"/>
      <c r="J63" s="38"/>
      <c r="K63" s="38"/>
      <c r="L63" s="38"/>
      <c r="M63" s="38"/>
      <c r="N63" s="38"/>
      <c r="O63" s="38"/>
      <c r="P63" s="38"/>
      <c r="Q63" s="38"/>
      <c r="AB63" s="38"/>
      <c r="AC63" s="38"/>
      <c r="AD63" s="38"/>
      <c r="AE63" s="38"/>
      <c r="AF63" s="38"/>
      <c r="AG63" s="38"/>
      <c r="AH63" s="38"/>
      <c r="AI63" s="38"/>
      <c r="AJ63" s="38"/>
      <c r="AK63" s="38"/>
    </row>
    <row r="64" spans="3:37" s="37" customFormat="1" outlineLevel="1" x14ac:dyDescent="0.25">
      <c r="C64"/>
      <c r="H64" s="38"/>
      <c r="I64" s="38"/>
      <c r="J64" s="38"/>
      <c r="K64" s="38"/>
      <c r="L64" s="38"/>
      <c r="M64" s="38"/>
      <c r="N64" s="38"/>
      <c r="O64" s="38"/>
      <c r="P64" s="38"/>
      <c r="Q64" s="38"/>
      <c r="AB64" s="38"/>
      <c r="AC64" s="38"/>
      <c r="AD64" s="38"/>
      <c r="AE64" s="38"/>
      <c r="AF64" s="38"/>
      <c r="AG64" s="38"/>
      <c r="AH64" s="38"/>
      <c r="AI64" s="38"/>
      <c r="AJ64" s="38"/>
      <c r="AK64" s="38"/>
    </row>
    <row r="65" spans="2:38" s="37" customFormat="1" outlineLevel="1" x14ac:dyDescent="0.25">
      <c r="H65" s="38"/>
      <c r="I65" s="38"/>
      <c r="J65" s="38"/>
      <c r="K65" s="38"/>
      <c r="L65" s="38"/>
      <c r="M65" s="38"/>
      <c r="N65" s="38"/>
      <c r="O65" s="38"/>
      <c r="P65" s="38"/>
      <c r="Q65" s="38"/>
      <c r="AB65" s="38"/>
      <c r="AC65" s="38"/>
      <c r="AD65" s="38"/>
      <c r="AE65" s="38"/>
      <c r="AF65" s="38"/>
      <c r="AG65" s="38"/>
      <c r="AH65" s="38"/>
      <c r="AI65" s="38"/>
      <c r="AJ65" s="38"/>
      <c r="AK65" s="38"/>
    </row>
    <row r="66" spans="2:38" x14ac:dyDescent="0.25">
      <c r="B66" s="39" t="s">
        <v>51</v>
      </c>
      <c r="G66" s="20"/>
      <c r="H66" s="20"/>
      <c r="I66" s="20"/>
      <c r="J66" s="20"/>
      <c r="K66" s="20"/>
      <c r="L66" s="20"/>
      <c r="M66" s="20"/>
      <c r="N66" s="20"/>
      <c r="O66" s="20"/>
      <c r="P66" s="20"/>
      <c r="Q66" s="20"/>
      <c r="R66" s="20"/>
      <c r="S66" s="20"/>
      <c r="T66" s="20"/>
      <c r="U66" s="20"/>
      <c r="V66" s="20"/>
      <c r="AK66" s="20"/>
    </row>
    <row r="67" spans="2:38" x14ac:dyDescent="0.25">
      <c r="B67" s="39"/>
      <c r="G67" s="20"/>
      <c r="H67" s="20"/>
      <c r="I67" s="20"/>
      <c r="J67" s="20"/>
      <c r="K67" s="20"/>
      <c r="L67" s="20"/>
      <c r="M67" s="20"/>
      <c r="N67" s="20"/>
      <c r="O67" s="20"/>
      <c r="P67" s="20"/>
      <c r="Q67" s="20"/>
      <c r="R67" s="20"/>
      <c r="S67" s="20"/>
      <c r="T67" s="20"/>
      <c r="U67" s="20"/>
      <c r="V67" s="20"/>
      <c r="AK67" s="20"/>
    </row>
    <row r="68" spans="2:38" outlineLevel="1" x14ac:dyDescent="0.25">
      <c r="B68" s="39"/>
      <c r="C68" t="s">
        <v>92</v>
      </c>
      <c r="F68" s="70" t="s">
        <v>59</v>
      </c>
      <c r="G68" s="20"/>
      <c r="H68" s="20"/>
      <c r="I68" s="20"/>
      <c r="J68" s="20"/>
      <c r="K68" s="20"/>
      <c r="L68" s="20"/>
      <c r="M68" s="20"/>
      <c r="N68" s="20"/>
      <c r="O68" s="20"/>
      <c r="P68" s="20"/>
      <c r="Q68" s="20"/>
      <c r="R68" s="20"/>
      <c r="S68" s="20"/>
      <c r="T68" s="20"/>
      <c r="U68" s="20"/>
      <c r="V68" s="20"/>
      <c r="AK68" s="20"/>
    </row>
    <row r="69" spans="2:38" outlineLevel="1" x14ac:dyDescent="0.25">
      <c r="B69" s="39"/>
      <c r="C69" t="s">
        <v>91</v>
      </c>
      <c r="F69" s="70" t="s">
        <v>90</v>
      </c>
      <c r="G69" s="20"/>
      <c r="H69" s="20"/>
      <c r="I69" s="20"/>
      <c r="J69" s="20"/>
      <c r="K69" s="20"/>
      <c r="L69" s="20"/>
      <c r="M69" s="20"/>
      <c r="N69" s="20"/>
      <c r="O69" s="20"/>
      <c r="P69" s="20"/>
      <c r="Q69" s="20"/>
      <c r="R69" s="20"/>
      <c r="S69" s="20"/>
      <c r="T69" s="20"/>
      <c r="U69" s="20"/>
      <c r="V69" s="20"/>
      <c r="AK69" s="20"/>
    </row>
    <row r="70" spans="2:38" outlineLevel="1" x14ac:dyDescent="0.25">
      <c r="B70" s="39"/>
      <c r="C70" s="126" t="s">
        <v>95</v>
      </c>
      <c r="F70" s="70"/>
      <c r="G70" s="20"/>
      <c r="H70" s="20"/>
      <c r="I70" s="20"/>
      <c r="J70" s="20"/>
      <c r="K70" s="20"/>
      <c r="L70" s="20"/>
      <c r="M70" s="20"/>
      <c r="N70" s="20"/>
      <c r="O70" s="20"/>
      <c r="P70" s="20"/>
      <c r="Q70" s="20"/>
      <c r="R70" s="20"/>
      <c r="S70" s="20"/>
      <c r="T70" s="20"/>
      <c r="U70" s="20"/>
      <c r="V70" s="20"/>
      <c r="AK70" s="20"/>
    </row>
    <row r="71" spans="2:38" ht="15.75" outlineLevel="1" thickBot="1" x14ac:dyDescent="0.3">
      <c r="B71" s="39"/>
      <c r="G71" s="20"/>
      <c r="H71" s="20"/>
      <c r="I71" s="20"/>
      <c r="J71" s="20"/>
      <c r="K71" s="20"/>
      <c r="L71" s="20"/>
      <c r="M71" s="20"/>
      <c r="N71" s="20"/>
      <c r="O71" s="20"/>
      <c r="P71" s="20"/>
      <c r="Q71" s="20"/>
      <c r="R71" s="20"/>
      <c r="S71" s="20"/>
      <c r="T71" s="20"/>
      <c r="U71" s="20"/>
      <c r="V71" s="20"/>
      <c r="AK71" s="20"/>
    </row>
    <row r="72" spans="2:38" outlineLevel="1" x14ac:dyDescent="0.25">
      <c r="B72" s="39"/>
      <c r="E72" s="150" t="s">
        <v>56</v>
      </c>
      <c r="F72" s="148" t="s">
        <v>88</v>
      </c>
      <c r="G72" s="148" t="s">
        <v>89</v>
      </c>
      <c r="H72" s="20"/>
      <c r="I72" s="20"/>
      <c r="J72" s="20"/>
      <c r="K72" s="20"/>
      <c r="L72" s="20"/>
      <c r="M72" s="20"/>
      <c r="N72" s="20"/>
      <c r="O72" s="20"/>
      <c r="P72" s="20"/>
      <c r="Q72" s="20"/>
      <c r="R72" s="20"/>
      <c r="S72" s="20"/>
      <c r="T72" s="20"/>
      <c r="U72" s="20"/>
      <c r="V72" s="20"/>
      <c r="AK72" s="20"/>
    </row>
    <row r="73" spans="2:38" ht="15.75" customHeight="1" outlineLevel="1" x14ac:dyDescent="0.25">
      <c r="B73" s="39"/>
      <c r="E73" s="151"/>
      <c r="F73" s="149"/>
      <c r="G73" s="149"/>
      <c r="H73" s="20"/>
      <c r="I73" s="20"/>
      <c r="M73" s="20"/>
      <c r="N73" s="20"/>
      <c r="O73" s="20"/>
      <c r="P73" s="20"/>
      <c r="Q73" s="20"/>
      <c r="R73" s="20"/>
      <c r="S73" s="20"/>
      <c r="T73" s="20"/>
      <c r="U73" s="20"/>
      <c r="V73" s="20"/>
      <c r="AK73" s="20"/>
    </row>
    <row r="74" spans="2:38" ht="34.5" customHeight="1" outlineLevel="1" thickBot="1" x14ac:dyDescent="0.3">
      <c r="B74" s="39"/>
      <c r="E74" s="151"/>
      <c r="F74" s="149"/>
      <c r="G74" s="152"/>
      <c r="H74" s="20"/>
      <c r="I74" s="20"/>
      <c r="M74" s="20"/>
      <c r="N74" s="20"/>
      <c r="O74" s="20"/>
      <c r="P74" s="20"/>
      <c r="Q74" s="20"/>
      <c r="R74" s="20"/>
      <c r="S74" s="20"/>
      <c r="T74" s="20"/>
      <c r="U74" s="20"/>
      <c r="V74" s="20"/>
      <c r="AK74" s="20"/>
    </row>
    <row r="75" spans="2:38" ht="16.5" outlineLevel="1" thickTop="1" thickBot="1" x14ac:dyDescent="0.3">
      <c r="B75" s="39"/>
      <c r="D75" s="10" t="s">
        <v>1</v>
      </c>
      <c r="E75" s="125">
        <v>870</v>
      </c>
      <c r="F75" s="153">
        <v>880</v>
      </c>
      <c r="G75" s="123">
        <f>F75/E75</f>
        <v>1.0114942528735633</v>
      </c>
      <c r="H75" s="20"/>
      <c r="I75" s="20"/>
      <c r="M75" s="20"/>
      <c r="N75" s="20"/>
      <c r="O75" s="20"/>
      <c r="P75" s="20"/>
      <c r="Q75" s="20"/>
      <c r="R75" s="20"/>
      <c r="S75" s="20"/>
      <c r="T75" s="20"/>
      <c r="U75" s="20"/>
      <c r="V75" s="20"/>
      <c r="AK75" s="20"/>
    </row>
    <row r="76" spans="2:38" ht="16.5" outlineLevel="1" thickTop="1" thickBot="1" x14ac:dyDescent="0.3">
      <c r="B76" s="39"/>
      <c r="D76" s="7" t="s">
        <v>2</v>
      </c>
      <c r="E76" s="122">
        <v>900</v>
      </c>
      <c r="F76" s="154">
        <v>880</v>
      </c>
      <c r="G76" s="124">
        <f>F76/E76</f>
        <v>0.97777777777777775</v>
      </c>
      <c r="H76" s="20"/>
      <c r="I76" s="20"/>
      <c r="M76" s="20"/>
      <c r="N76" s="20"/>
      <c r="O76" s="20"/>
      <c r="P76" s="20"/>
      <c r="Q76" s="20"/>
      <c r="R76" s="20"/>
      <c r="S76" s="20"/>
      <c r="T76" s="20"/>
      <c r="U76" s="20"/>
      <c r="V76" s="20"/>
      <c r="AK76" s="20"/>
    </row>
    <row r="77" spans="2:38" outlineLevel="1" x14ac:dyDescent="0.25">
      <c r="B77" s="39"/>
      <c r="D77" s="20"/>
      <c r="E77" s="20"/>
      <c r="F77" s="20"/>
      <c r="G77" s="20"/>
      <c r="H77" s="20"/>
      <c r="I77" s="20"/>
      <c r="J77" s="20"/>
      <c r="K77" s="20"/>
      <c r="L77" s="20"/>
      <c r="M77" s="20"/>
      <c r="N77" s="20"/>
      <c r="O77" s="20"/>
      <c r="P77" s="20"/>
      <c r="Q77" s="20"/>
      <c r="R77" s="20"/>
      <c r="S77" s="20"/>
      <c r="T77" s="20"/>
      <c r="U77" s="20"/>
      <c r="V77" s="20"/>
      <c r="AK77" s="20"/>
    </row>
    <row r="78" spans="2:38" ht="15.75" outlineLevel="1" thickBot="1" x14ac:dyDescent="0.3">
      <c r="B78" s="39"/>
      <c r="D78" s="20"/>
      <c r="E78" s="20"/>
      <c r="F78" s="20"/>
      <c r="G78" s="20"/>
      <c r="H78" s="20"/>
      <c r="I78" s="20"/>
      <c r="J78" s="20"/>
      <c r="K78" s="20"/>
      <c r="L78" s="20"/>
      <c r="M78" s="20"/>
      <c r="N78" s="20"/>
      <c r="O78" s="20"/>
      <c r="P78" s="20"/>
      <c r="Q78" s="20"/>
      <c r="R78" s="20"/>
      <c r="S78" s="20"/>
      <c r="T78" s="20"/>
      <c r="U78" s="20"/>
      <c r="V78" s="20"/>
      <c r="AK78" s="20"/>
    </row>
    <row r="79" spans="2:38" ht="20.25" customHeight="1" outlineLevel="1" x14ac:dyDescent="0.25">
      <c r="B79" s="39"/>
      <c r="C79" s="20"/>
      <c r="D79" s="131" t="s">
        <v>60</v>
      </c>
      <c r="E79" s="132"/>
      <c r="F79" s="132"/>
      <c r="G79" s="132"/>
      <c r="H79" s="133"/>
      <c r="I79" s="20"/>
      <c r="J79" s="20"/>
      <c r="K79" s="20"/>
      <c r="L79" s="20"/>
      <c r="M79" s="20"/>
      <c r="N79" s="20"/>
      <c r="O79" s="20"/>
      <c r="P79" s="20"/>
      <c r="Q79" s="20"/>
      <c r="R79" s="20"/>
      <c r="S79" s="20"/>
      <c r="T79" s="20"/>
      <c r="U79" s="20"/>
      <c r="V79" s="20"/>
      <c r="AK79" s="20"/>
    </row>
    <row r="80" spans="2:38" ht="15.75" outlineLevel="1" thickBot="1" x14ac:dyDescent="0.3">
      <c r="B80" s="39"/>
      <c r="C80" s="20"/>
      <c r="D80" s="45" t="s">
        <v>5</v>
      </c>
      <c r="E80" s="15" t="s">
        <v>6</v>
      </c>
      <c r="F80" s="74" t="s">
        <v>73</v>
      </c>
      <c r="G80" s="74" t="s">
        <v>80</v>
      </c>
      <c r="H80" s="74" t="s">
        <v>81</v>
      </c>
      <c r="I80" s="20"/>
      <c r="J80" s="20"/>
      <c r="K80" s="20"/>
      <c r="L80" s="130"/>
      <c r="M80" s="20"/>
      <c r="N80" s="20"/>
      <c r="O80" s="20"/>
      <c r="P80" s="20"/>
      <c r="Q80" s="20"/>
      <c r="R80" s="20"/>
      <c r="S80" s="20"/>
      <c r="T80" s="20"/>
      <c r="U80" s="20"/>
      <c r="V80" s="20"/>
      <c r="W80" s="20"/>
      <c r="AL80" s="20"/>
    </row>
    <row r="81" spans="2:44" ht="15.75" outlineLevel="1" thickBot="1" x14ac:dyDescent="0.3">
      <c r="B81" s="39"/>
      <c r="C81" s="10" t="s">
        <v>64</v>
      </c>
      <c r="D81" s="48">
        <f>((E41*$G$75)+((1-D41)*E26))</f>
        <v>280000</v>
      </c>
      <c r="E81" s="48">
        <f>F26*$G$75</f>
        <v>0</v>
      </c>
      <c r="F81" s="48">
        <f>G26*$G$75</f>
        <v>1921.8390804597702</v>
      </c>
      <c r="G81" s="48">
        <f>H26*$G$75</f>
        <v>0</v>
      </c>
      <c r="H81" s="48">
        <f>I26*$G$75</f>
        <v>0</v>
      </c>
      <c r="I81" s="20"/>
      <c r="J81" s="20"/>
      <c r="K81" s="20"/>
      <c r="L81" s="20"/>
      <c r="M81" s="20"/>
      <c r="N81" s="20"/>
      <c r="O81" s="20"/>
      <c r="P81" s="20"/>
      <c r="Q81" s="20"/>
      <c r="R81" s="20"/>
      <c r="S81" s="20"/>
      <c r="T81" s="20"/>
      <c r="U81" s="20"/>
      <c r="V81" s="20"/>
      <c r="W81" s="20"/>
      <c r="AL81" s="20"/>
    </row>
    <row r="82" spans="2:44" ht="15.75" outlineLevel="1" thickBot="1" x14ac:dyDescent="0.3">
      <c r="B82" s="39"/>
      <c r="C82" s="7" t="s">
        <v>2</v>
      </c>
      <c r="D82" s="46">
        <f>((E42*$G$76)+((1-D42)*E33))</f>
        <v>317629.8666666667</v>
      </c>
      <c r="E82" s="46">
        <f>F33*$G$76</f>
        <v>0</v>
      </c>
      <c r="F82" s="46">
        <f>G33*$G$76</f>
        <v>0</v>
      </c>
      <c r="G82" s="46">
        <f>H33*$G$76</f>
        <v>0</v>
      </c>
      <c r="H82" s="46">
        <f>I33*$G$76</f>
        <v>0</v>
      </c>
      <c r="I82" s="20"/>
      <c r="J82" s="20"/>
      <c r="K82" s="20"/>
      <c r="L82" s="20"/>
      <c r="M82" s="20"/>
      <c r="N82" s="20"/>
      <c r="O82" s="20"/>
      <c r="P82" s="20"/>
      <c r="Q82" s="20"/>
      <c r="R82" s="20"/>
      <c r="S82" s="20"/>
      <c r="T82" s="20"/>
      <c r="U82" s="20"/>
      <c r="V82" s="20"/>
      <c r="W82" s="20"/>
      <c r="AL82" s="20"/>
    </row>
    <row r="83" spans="2:44" outlineLevel="1" x14ac:dyDescent="0.25">
      <c r="B83" s="39"/>
      <c r="D83" s="20"/>
      <c r="E83" s="20"/>
      <c r="F83" s="20"/>
      <c r="G83" s="20"/>
      <c r="H83" s="20"/>
      <c r="I83" s="20"/>
      <c r="J83" s="20"/>
      <c r="K83" s="20"/>
      <c r="L83" s="20"/>
      <c r="M83" s="20"/>
      <c r="N83" s="20"/>
      <c r="O83" s="20"/>
      <c r="P83" s="20"/>
      <c r="Q83" s="20"/>
      <c r="R83" s="20"/>
      <c r="S83" s="20"/>
      <c r="T83" s="20"/>
      <c r="U83" s="20"/>
      <c r="V83" s="20"/>
      <c r="AK83" s="20"/>
    </row>
    <row r="84" spans="2:44" outlineLevel="1" x14ac:dyDescent="0.25">
      <c r="B84" s="39"/>
      <c r="D84" s="20"/>
      <c r="E84" s="76"/>
      <c r="F84" s="20"/>
      <c r="G84" s="20"/>
      <c r="H84" s="20"/>
      <c r="I84" s="20"/>
      <c r="J84" s="20"/>
      <c r="K84" s="20"/>
      <c r="L84" s="20"/>
      <c r="M84" s="20"/>
      <c r="N84" s="20"/>
      <c r="O84" s="20"/>
      <c r="P84" s="20"/>
      <c r="Q84" s="20"/>
      <c r="R84" s="20"/>
      <c r="S84" s="20"/>
      <c r="T84" s="20"/>
      <c r="U84" s="20"/>
      <c r="V84" s="20"/>
      <c r="AK84" s="20"/>
    </row>
    <row r="85" spans="2:44" s="1" customFormat="1" ht="15" customHeight="1" x14ac:dyDescent="0.25">
      <c r="B85" s="39" t="s">
        <v>26</v>
      </c>
      <c r="D85" s="20"/>
      <c r="E85" s="20"/>
      <c r="F85"/>
      <c r="G85"/>
      <c r="H85" s="40"/>
      <c r="I85" s="40"/>
      <c r="J85" s="40"/>
      <c r="K85" s="40"/>
      <c r="L85" s="40"/>
      <c r="M85" s="40"/>
      <c r="N85" s="40"/>
      <c r="O85" s="40"/>
      <c r="P85" s="40"/>
      <c r="AA85" s="40"/>
      <c r="AB85" s="40"/>
      <c r="AC85" s="40"/>
      <c r="AD85" s="40"/>
      <c r="AE85" s="40"/>
      <c r="AF85" s="40"/>
      <c r="AG85" s="40"/>
      <c r="AH85" s="40"/>
      <c r="AI85" s="40"/>
      <c r="AJ85" s="40"/>
      <c r="AK85" s="40"/>
      <c r="AL85" s="20"/>
      <c r="AM85" s="41"/>
      <c r="AN85" s="41"/>
      <c r="AO85" s="41"/>
      <c r="AP85" s="41"/>
    </row>
    <row r="86" spans="2:44" s="1" customFormat="1" ht="15" customHeight="1" outlineLevel="1" thickBot="1" x14ac:dyDescent="0.3">
      <c r="B86" s="39"/>
      <c r="D86" s="20"/>
      <c r="E86" s="20"/>
      <c r="F86"/>
      <c r="G86"/>
      <c r="H86" s="40"/>
      <c r="I86" s="40"/>
      <c r="J86" s="40"/>
      <c r="K86" s="40"/>
      <c r="L86" s="40"/>
      <c r="M86" s="40"/>
      <c r="N86" s="40"/>
      <c r="O86" s="40"/>
      <c r="P86" s="40"/>
      <c r="AA86" s="40"/>
      <c r="AB86" s="40"/>
      <c r="AC86" s="40"/>
      <c r="AD86" s="40"/>
      <c r="AE86" s="40"/>
      <c r="AF86" s="40"/>
      <c r="AG86" s="40"/>
      <c r="AH86" s="40"/>
      <c r="AI86" s="40"/>
      <c r="AJ86" s="40"/>
      <c r="AK86" s="40"/>
      <c r="AL86" s="20"/>
      <c r="AM86" s="41"/>
      <c r="AN86" s="41"/>
      <c r="AO86" s="41"/>
      <c r="AP86" s="41"/>
    </row>
    <row r="87" spans="2:44" s="1" customFormat="1" ht="15" customHeight="1" outlineLevel="1" x14ac:dyDescent="0.25">
      <c r="B87" s="39"/>
      <c r="C87"/>
      <c r="D87" s="131" t="s">
        <v>14</v>
      </c>
      <c r="E87" s="132"/>
      <c r="F87" s="132"/>
      <c r="G87" s="132"/>
      <c r="H87" s="132"/>
      <c r="I87" s="133"/>
      <c r="J87" s="40"/>
      <c r="K87" s="40"/>
      <c r="L87" s="40"/>
      <c r="M87" s="40"/>
      <c r="N87" s="40"/>
      <c r="O87" s="40"/>
      <c r="P87" s="40"/>
      <c r="AA87" s="40"/>
      <c r="AB87" s="40"/>
      <c r="AC87" s="40"/>
      <c r="AD87" s="40"/>
      <c r="AE87" s="40"/>
      <c r="AF87" s="40"/>
      <c r="AG87" s="40"/>
      <c r="AH87" s="40"/>
      <c r="AI87" s="40"/>
      <c r="AJ87" s="40"/>
      <c r="AK87" s="40"/>
      <c r="AL87" s="20"/>
      <c r="AM87" s="41"/>
      <c r="AN87" s="41"/>
      <c r="AO87" s="41"/>
      <c r="AP87" s="41"/>
    </row>
    <row r="88" spans="2:44" s="1" customFormat="1" ht="15" customHeight="1" outlineLevel="1" thickBot="1" x14ac:dyDescent="0.3">
      <c r="B88" s="39"/>
      <c r="C88"/>
      <c r="D88" s="18" t="s">
        <v>3</v>
      </c>
      <c r="E88" s="15" t="s">
        <v>4</v>
      </c>
      <c r="F88" s="15" t="s">
        <v>74</v>
      </c>
      <c r="G88" s="99" t="s">
        <v>75</v>
      </c>
      <c r="H88" s="99" t="s">
        <v>82</v>
      </c>
      <c r="I88" s="19" t="s">
        <v>21</v>
      </c>
      <c r="J88" s="40"/>
      <c r="K88" s="40"/>
      <c r="L88" s="40"/>
      <c r="M88" s="40"/>
      <c r="N88" s="40"/>
      <c r="O88" s="40"/>
      <c r="P88" s="40"/>
      <c r="Q88" s="40"/>
      <c r="R88" s="40"/>
      <c r="AC88" s="40"/>
      <c r="AD88" s="40"/>
      <c r="AE88" s="40"/>
      <c r="AF88" s="40"/>
      <c r="AG88" s="40"/>
      <c r="AH88" s="40"/>
      <c r="AI88" s="40"/>
      <c r="AJ88" s="40"/>
      <c r="AK88" s="40"/>
      <c r="AL88" s="40"/>
      <c r="AM88" s="40"/>
      <c r="AN88" s="20"/>
      <c r="AO88" s="41"/>
      <c r="AP88" s="41"/>
      <c r="AQ88" s="41"/>
      <c r="AR88" s="41"/>
    </row>
    <row r="89" spans="2:44" s="1" customFormat="1" ht="15" customHeight="1" outlineLevel="1" thickBot="1" x14ac:dyDescent="0.3">
      <c r="B89" s="39"/>
      <c r="C89" s="10" t="s">
        <v>64</v>
      </c>
      <c r="D89" s="49">
        <f>D81*D$92</f>
        <v>2.9876</v>
      </c>
      <c r="E89" s="49">
        <f>E81*E$92</f>
        <v>0</v>
      </c>
      <c r="F89" s="49">
        <f t="shared" ref="E89:H90" si="0">F81*F$92</f>
        <v>131.3961379310345</v>
      </c>
      <c r="G89" s="49">
        <f t="shared" si="0"/>
        <v>0</v>
      </c>
      <c r="H89" s="49">
        <f t="shared" si="0"/>
        <v>0</v>
      </c>
      <c r="I89" s="50">
        <f>SUM(D89:H89)</f>
        <v>134.38373793103449</v>
      </c>
      <c r="J89" s="40"/>
      <c r="K89" s="40"/>
      <c r="L89" s="40"/>
      <c r="M89" s="40"/>
      <c r="N89" s="40"/>
      <c r="O89" s="40"/>
      <c r="P89" s="40"/>
      <c r="Q89" s="40"/>
      <c r="R89" s="40"/>
      <c r="AC89" s="40"/>
      <c r="AD89" s="40"/>
      <c r="AE89" s="40"/>
      <c r="AF89" s="40"/>
      <c r="AG89" s="40"/>
      <c r="AH89" s="40"/>
      <c r="AI89" s="40"/>
      <c r="AJ89" s="40"/>
      <c r="AK89" s="40"/>
      <c r="AL89" s="40"/>
      <c r="AM89" s="40"/>
      <c r="AN89" s="20"/>
      <c r="AO89" s="41"/>
      <c r="AP89" s="41"/>
      <c r="AQ89" s="41"/>
      <c r="AR89" s="41"/>
    </row>
    <row r="90" spans="2:44" s="1" customFormat="1" ht="15" customHeight="1" outlineLevel="1" thickBot="1" x14ac:dyDescent="0.3">
      <c r="B90" s="39"/>
      <c r="C90" s="7" t="s">
        <v>2</v>
      </c>
      <c r="D90" s="47">
        <f>D82*D$92</f>
        <v>3.3891106773333335</v>
      </c>
      <c r="E90" s="47">
        <f t="shared" si="0"/>
        <v>0</v>
      </c>
      <c r="F90" s="47">
        <f t="shared" si="0"/>
        <v>0</v>
      </c>
      <c r="G90" s="47">
        <f t="shared" si="0"/>
        <v>0</v>
      </c>
      <c r="H90" s="47">
        <f t="shared" si="0"/>
        <v>0</v>
      </c>
      <c r="I90" s="47">
        <f>SUM(D90:H90)</f>
        <v>3.3891106773333335</v>
      </c>
      <c r="J90" s="40"/>
      <c r="K90" s="40"/>
      <c r="L90" s="40"/>
      <c r="M90" s="40"/>
      <c r="N90" s="40"/>
      <c r="O90" s="40"/>
      <c r="P90" s="40"/>
      <c r="Q90" s="40"/>
      <c r="R90" s="40"/>
      <c r="AC90" s="40"/>
      <c r="AD90" s="40"/>
      <c r="AE90" s="40"/>
      <c r="AF90" s="40"/>
      <c r="AG90" s="40"/>
      <c r="AH90" s="40"/>
      <c r="AI90" s="40"/>
      <c r="AJ90" s="40"/>
      <c r="AK90" s="40"/>
      <c r="AL90" s="40"/>
      <c r="AM90" s="40"/>
      <c r="AN90" s="20"/>
      <c r="AO90" s="41"/>
      <c r="AP90" s="41"/>
      <c r="AQ90" s="41"/>
      <c r="AR90" s="41"/>
    </row>
    <row r="91" spans="2:44" s="1" customFormat="1" ht="15" customHeight="1" outlineLevel="1" thickBot="1" x14ac:dyDescent="0.3">
      <c r="B91" s="39"/>
      <c r="C91"/>
      <c r="D91"/>
      <c r="E91"/>
      <c r="F91"/>
      <c r="G91"/>
      <c r="H91" s="40"/>
      <c r="I91" s="40"/>
      <c r="J91" s="40"/>
      <c r="K91" s="40"/>
      <c r="L91" s="40"/>
      <c r="M91" s="40"/>
      <c r="N91" s="40"/>
      <c r="O91" s="40"/>
      <c r="P91" s="40"/>
      <c r="AA91" s="40"/>
      <c r="AB91" s="40"/>
      <c r="AC91" s="40"/>
      <c r="AD91" s="40"/>
      <c r="AE91" s="40"/>
      <c r="AF91" s="40"/>
      <c r="AG91" s="40"/>
      <c r="AH91" s="40"/>
      <c r="AI91" s="40"/>
      <c r="AJ91" s="40"/>
      <c r="AK91" s="40"/>
      <c r="AL91" s="20"/>
      <c r="AM91" s="41"/>
      <c r="AN91" s="41"/>
      <c r="AO91" s="41"/>
      <c r="AP91" s="41"/>
    </row>
    <row r="92" spans="2:44" s="1" customFormat="1" ht="15" customHeight="1" outlineLevel="1" x14ac:dyDescent="0.25">
      <c r="B92" s="39"/>
      <c r="C92" s="137" t="s">
        <v>16</v>
      </c>
      <c r="D92" s="17">
        <f>Emission_Factors!C4</f>
        <v>1.0669999999999999E-5</v>
      </c>
      <c r="E92" s="100">
        <f>Emission_Factors!C5</f>
        <v>4.9869999999999998E-2</v>
      </c>
      <c r="F92" s="100">
        <f>Emission_Factors!C6</f>
        <v>6.837E-2</v>
      </c>
      <c r="G92" s="101">
        <f>Emission_Factors!C7</f>
        <v>6.1149999999999996E-2</v>
      </c>
      <c r="H92" s="101">
        <f>Emission_Factors!C8</f>
        <v>2.3480000000000001E-2</v>
      </c>
      <c r="I92" s="40"/>
      <c r="J92" s="40"/>
      <c r="K92" s="40"/>
      <c r="L92" s="40"/>
      <c r="M92" s="40"/>
      <c r="N92" s="40"/>
      <c r="O92" s="40"/>
      <c r="P92" s="40"/>
      <c r="AA92" s="40"/>
      <c r="AB92" s="40"/>
      <c r="AC92" s="40"/>
      <c r="AD92" s="40"/>
      <c r="AE92" s="40"/>
      <c r="AF92" s="40"/>
      <c r="AG92" s="40"/>
      <c r="AH92" s="40"/>
      <c r="AI92" s="40"/>
      <c r="AJ92" s="40"/>
      <c r="AK92" s="40"/>
      <c r="AL92" s="20"/>
      <c r="AM92" s="41"/>
      <c r="AN92" s="41"/>
      <c r="AO92" s="41"/>
      <c r="AP92" s="41"/>
    </row>
    <row r="93" spans="2:44" s="1" customFormat="1" ht="15" customHeight="1" outlineLevel="1" thickBot="1" x14ac:dyDescent="0.3">
      <c r="B93" s="39"/>
      <c r="C93" s="138"/>
      <c r="D93" s="16" t="str">
        <f>Emission_Factors!$D$4</f>
        <v>t CO2e / kWh</v>
      </c>
      <c r="E93" s="16" t="str">
        <f>Emission_Factors!$D$5</f>
        <v>t CO2e / GJ</v>
      </c>
      <c r="F93" s="16" t="str">
        <f>Emission_Factors!D6</f>
        <v>t CO2e / GJ</v>
      </c>
      <c r="G93" s="77" t="str">
        <f>Emission_Factors!D7</f>
        <v>t CO2e / GJ</v>
      </c>
      <c r="H93" s="77" t="str">
        <f>Emission_Factors!D8</f>
        <v>t CO2e / GJ</v>
      </c>
      <c r="I93" s="40"/>
      <c r="J93" s="40"/>
      <c r="K93" s="40"/>
      <c r="L93" s="40"/>
      <c r="M93" s="40"/>
      <c r="N93" s="40"/>
      <c r="O93" s="40"/>
      <c r="P93" s="40"/>
      <c r="AA93" s="40"/>
      <c r="AB93" s="40"/>
      <c r="AC93" s="40"/>
      <c r="AD93" s="40"/>
      <c r="AE93" s="40"/>
      <c r="AF93" s="40"/>
      <c r="AG93" s="40"/>
      <c r="AH93" s="40"/>
      <c r="AI93" s="40"/>
      <c r="AJ93" s="40"/>
      <c r="AK93" s="40"/>
      <c r="AL93" s="20"/>
      <c r="AM93" s="41"/>
      <c r="AN93" s="41"/>
      <c r="AO93" s="41"/>
      <c r="AP93" s="41"/>
    </row>
    <row r="94" spans="2:44" s="1" customFormat="1" ht="15" customHeight="1" outlineLevel="1" x14ac:dyDescent="0.25">
      <c r="B94" s="39"/>
      <c r="D94" s="20"/>
      <c r="E94" s="20"/>
      <c r="F94"/>
      <c r="G94"/>
      <c r="H94" s="40"/>
      <c r="I94" s="40"/>
      <c r="J94" s="40"/>
      <c r="K94" s="40"/>
      <c r="L94" s="40"/>
      <c r="M94" s="40"/>
      <c r="N94" s="40"/>
      <c r="O94" s="40"/>
      <c r="P94" s="40"/>
      <c r="AA94" s="40"/>
      <c r="AB94" s="40"/>
      <c r="AC94" s="40"/>
      <c r="AD94" s="40"/>
      <c r="AE94" s="40"/>
      <c r="AF94" s="40"/>
      <c r="AG94" s="40"/>
      <c r="AH94" s="40"/>
      <c r="AI94" s="40"/>
      <c r="AJ94" s="40"/>
      <c r="AK94" s="40"/>
      <c r="AL94" s="20"/>
      <c r="AM94" s="41"/>
      <c r="AN94" s="41"/>
      <c r="AO94" s="41"/>
      <c r="AP94" s="41"/>
    </row>
    <row r="95" spans="2:44" s="1" customFormat="1" ht="15" customHeight="1" outlineLevel="1" x14ac:dyDescent="0.25">
      <c r="B95" s="39"/>
      <c r="D95" s="20"/>
      <c r="E95" s="20"/>
      <c r="F95"/>
      <c r="G95"/>
      <c r="H95" s="40"/>
      <c r="I95" s="40"/>
      <c r="J95" s="40"/>
      <c r="K95" s="40"/>
      <c r="L95" s="40"/>
      <c r="M95" s="40"/>
      <c r="N95" s="40"/>
      <c r="O95" s="40"/>
      <c r="P95" s="40"/>
      <c r="AA95" s="40"/>
      <c r="AB95" s="40"/>
      <c r="AC95" s="40"/>
      <c r="AD95" s="40"/>
      <c r="AE95" s="40"/>
      <c r="AF95" s="40"/>
      <c r="AG95" s="40"/>
      <c r="AH95" s="40"/>
      <c r="AI95" s="40"/>
      <c r="AJ95" s="40"/>
      <c r="AK95" s="40"/>
      <c r="AL95" s="20"/>
      <c r="AM95" s="41"/>
      <c r="AN95" s="41"/>
      <c r="AO95" s="41"/>
      <c r="AP95" s="41"/>
    </row>
    <row r="96" spans="2:44" s="1" customFormat="1" ht="15" customHeight="1" x14ac:dyDescent="0.25">
      <c r="B96" s="39" t="s">
        <v>27</v>
      </c>
      <c r="D96" s="20"/>
      <c r="E96" s="20"/>
      <c r="F96"/>
      <c r="G96"/>
      <c r="H96" s="40"/>
      <c r="I96" s="40"/>
      <c r="J96" s="40"/>
      <c r="K96" s="40"/>
      <c r="L96" s="40"/>
      <c r="M96" s="40"/>
      <c r="N96" s="40"/>
      <c r="O96" s="40"/>
      <c r="P96" s="40"/>
      <c r="AA96" s="40"/>
      <c r="AB96" s="40"/>
      <c r="AC96" s="40"/>
      <c r="AD96" s="40"/>
      <c r="AE96" s="40"/>
      <c r="AF96" s="40"/>
      <c r="AG96" s="40"/>
      <c r="AH96" s="40"/>
      <c r="AI96" s="40"/>
      <c r="AJ96" s="40"/>
      <c r="AK96" s="40"/>
      <c r="AL96" s="20"/>
      <c r="AM96" s="41"/>
      <c r="AN96" s="41"/>
      <c r="AO96" s="41"/>
      <c r="AP96" s="41"/>
    </row>
    <row r="97" spans="1:44" s="1" customFormat="1" ht="15" customHeight="1" outlineLevel="1" thickBot="1" x14ac:dyDescent="0.3">
      <c r="D97" s="20"/>
      <c r="E97" s="20"/>
      <c r="F97"/>
      <c r="G97"/>
      <c r="H97" s="40"/>
      <c r="I97" s="40"/>
      <c r="J97" s="40"/>
      <c r="K97" s="40"/>
      <c r="L97" s="40"/>
      <c r="M97" s="40"/>
      <c r="N97" s="40"/>
      <c r="O97" s="40"/>
      <c r="P97" s="40"/>
      <c r="AA97" s="40"/>
      <c r="AB97" s="40"/>
      <c r="AC97" s="40"/>
      <c r="AD97" s="40"/>
      <c r="AE97" s="40"/>
      <c r="AF97" s="40"/>
      <c r="AG97" s="40"/>
      <c r="AH97" s="40"/>
      <c r="AI97" s="40"/>
      <c r="AJ97" s="40"/>
      <c r="AK97" s="40"/>
      <c r="AL97" s="20"/>
      <c r="AM97" s="41"/>
      <c r="AN97" s="41"/>
      <c r="AO97" s="41"/>
      <c r="AP97" s="41"/>
    </row>
    <row r="98" spans="1:44" s="1" customFormat="1" ht="15" customHeight="1" outlineLevel="1" x14ac:dyDescent="0.25">
      <c r="C98" s="20"/>
      <c r="D98" s="131" t="s">
        <v>14</v>
      </c>
      <c r="E98" s="132"/>
      <c r="F98" s="132"/>
      <c r="G98" s="132"/>
      <c r="H98" s="133"/>
      <c r="I98" s="40"/>
      <c r="J98" s="40"/>
      <c r="K98" s="40"/>
      <c r="L98" s="40"/>
      <c r="M98" s="40"/>
      <c r="N98" s="40"/>
      <c r="O98" s="40"/>
      <c r="P98" s="40"/>
      <c r="Q98" s="40"/>
      <c r="AB98" s="40"/>
      <c r="AC98" s="40"/>
      <c r="AD98" s="40"/>
      <c r="AE98" s="40"/>
      <c r="AF98" s="40"/>
      <c r="AG98" s="40"/>
      <c r="AH98" s="40"/>
      <c r="AI98" s="40"/>
      <c r="AJ98" s="40"/>
      <c r="AK98" s="40"/>
      <c r="AL98" s="40"/>
      <c r="AM98" s="20"/>
      <c r="AN98" s="41"/>
      <c r="AO98" s="41"/>
      <c r="AP98" s="41"/>
      <c r="AQ98" s="41"/>
    </row>
    <row r="99" spans="1:44" s="1" customFormat="1" ht="15" customHeight="1" outlineLevel="1" thickBot="1" x14ac:dyDescent="0.3">
      <c r="C99" s="20"/>
      <c r="D99" s="18" t="s">
        <v>3</v>
      </c>
      <c r="E99" s="15" t="s">
        <v>4</v>
      </c>
      <c r="F99" s="15" t="s">
        <v>74</v>
      </c>
      <c r="G99" s="99" t="s">
        <v>75</v>
      </c>
      <c r="H99" s="99" t="s">
        <v>82</v>
      </c>
      <c r="I99" s="19" t="s">
        <v>21</v>
      </c>
      <c r="J99" s="40"/>
      <c r="K99" s="40"/>
      <c r="L99" s="40"/>
      <c r="M99" s="40"/>
      <c r="N99" s="40"/>
      <c r="O99" s="40"/>
      <c r="P99" s="40"/>
      <c r="Q99" s="40"/>
      <c r="R99" s="40"/>
      <c r="AC99" s="40"/>
      <c r="AD99" s="40"/>
      <c r="AE99" s="40"/>
      <c r="AF99" s="40"/>
      <c r="AG99" s="40"/>
      <c r="AH99" s="40"/>
      <c r="AI99" s="40"/>
      <c r="AJ99" s="40"/>
      <c r="AK99" s="40"/>
      <c r="AL99" s="40"/>
      <c r="AM99" s="40"/>
      <c r="AN99" s="20"/>
      <c r="AO99" s="41"/>
      <c r="AP99" s="41"/>
      <c r="AQ99" s="41"/>
      <c r="AR99" s="41"/>
    </row>
    <row r="100" spans="1:44" s="1" customFormat="1" ht="28.5" customHeight="1" outlineLevel="1" thickBot="1" x14ac:dyDescent="0.3">
      <c r="C100" s="21" t="s">
        <v>15</v>
      </c>
      <c r="D100" s="22">
        <f>D89-D90</f>
        <v>-0.40151067733333345</v>
      </c>
      <c r="E100" s="22">
        <f t="shared" ref="E100:I100" si="1">E89-E90</f>
        <v>0</v>
      </c>
      <c r="F100" s="22">
        <f>F89-F90</f>
        <v>131.3961379310345</v>
      </c>
      <c r="G100" s="22">
        <f t="shared" si="1"/>
        <v>0</v>
      </c>
      <c r="H100" s="22">
        <f t="shared" si="1"/>
        <v>0</v>
      </c>
      <c r="I100" s="22">
        <f t="shared" si="1"/>
        <v>130.99462725370117</v>
      </c>
      <c r="J100" s="40"/>
      <c r="K100" s="40"/>
      <c r="L100" s="40"/>
      <c r="M100" s="40"/>
      <c r="N100" s="40"/>
      <c r="O100" s="40"/>
      <c r="P100" s="40"/>
      <c r="Q100" s="40"/>
      <c r="R100" s="40"/>
      <c r="AC100" s="40"/>
      <c r="AD100" s="40"/>
      <c r="AE100" s="40"/>
      <c r="AF100" s="40"/>
      <c r="AG100" s="40"/>
      <c r="AH100" s="40"/>
      <c r="AI100" s="40"/>
      <c r="AJ100" s="40"/>
      <c r="AK100" s="40"/>
      <c r="AL100" s="40"/>
      <c r="AM100" s="40"/>
      <c r="AN100" s="20"/>
      <c r="AO100" s="41"/>
      <c r="AP100" s="41"/>
      <c r="AQ100" s="41"/>
      <c r="AR100" s="41"/>
    </row>
    <row r="101" spans="1:44" s="37" customFormat="1" outlineLevel="1" x14ac:dyDescent="0.25">
      <c r="A101" s="5"/>
      <c r="B101" s="5"/>
      <c r="C101" s="5"/>
      <c r="D101" s="5"/>
      <c r="H101" s="38"/>
      <c r="I101" s="38"/>
      <c r="J101" s="38"/>
      <c r="K101" s="38"/>
      <c r="L101" s="38"/>
      <c r="M101" s="38"/>
      <c r="N101" s="38"/>
      <c r="O101" s="38"/>
      <c r="P101" s="38"/>
      <c r="Q101" s="38"/>
      <c r="R101" s="38"/>
    </row>
    <row r="102" spans="1:44" outlineLevel="1" x14ac:dyDescent="0.25"/>
  </sheetData>
  <sheetProtection algorithmName="SHA-512" hashValue="3+KGRvJFlSEgE8/P1Z9Z0MTsJeTHnqLFnmC3BCsQDU5SGEFT9lmtvQoOxqKk6EGxc+4Nj5sdhQ7dE019MfA9VQ==" saltValue="GKljxQXfa5oTirBpKr1Scw==" spinCount="100000" sheet="1" objects="1" scenarios="1"/>
  <mergeCells count="12">
    <mergeCell ref="D98:H98"/>
    <mergeCell ref="D12:F12"/>
    <mergeCell ref="C92:C93"/>
    <mergeCell ref="C26:D26"/>
    <mergeCell ref="C33:D33"/>
    <mergeCell ref="D21:I21"/>
    <mergeCell ref="E31:I31"/>
    <mergeCell ref="D79:H79"/>
    <mergeCell ref="D87:I87"/>
    <mergeCell ref="F72:F74"/>
    <mergeCell ref="E72:E74"/>
    <mergeCell ref="G72:G74"/>
  </mergeCells>
  <hyperlinks>
    <hyperlink ref="F68" r:id="rId1" xr:uid="{00000000-0004-0000-0000-000000000000}"/>
    <hyperlink ref="F69"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8"/>
  <sheetViews>
    <sheetView zoomScale="75" zoomScaleNormal="75" workbookViewId="0">
      <selection activeCell="B31" sqref="B31"/>
    </sheetView>
  </sheetViews>
  <sheetFormatPr defaultRowHeight="15" x14ac:dyDescent="0.25"/>
  <cols>
    <col min="2" max="2" width="176.140625" customWidth="1"/>
    <col min="3" max="3" width="12.42578125" customWidth="1"/>
    <col min="4" max="4" width="13.85546875" customWidth="1"/>
    <col min="5" max="5" width="11.5703125" bestFit="1" customWidth="1"/>
  </cols>
  <sheetData>
    <row r="3" spans="2:5" ht="36.75" customHeight="1" x14ac:dyDescent="0.25">
      <c r="B3" s="13" t="s">
        <v>10</v>
      </c>
      <c r="C3" s="78" t="s">
        <v>70</v>
      </c>
      <c r="D3" s="79" t="s">
        <v>11</v>
      </c>
    </row>
    <row r="4" spans="2:5" ht="17.25" x14ac:dyDescent="0.25">
      <c r="B4" s="82" t="s">
        <v>76</v>
      </c>
      <c r="C4" s="129">
        <v>1.0669999999999999E-5</v>
      </c>
      <c r="D4" s="4" t="s">
        <v>12</v>
      </c>
    </row>
    <row r="5" spans="2:5" ht="17.25" x14ac:dyDescent="0.25">
      <c r="B5" s="82" t="s">
        <v>77</v>
      </c>
      <c r="C5" s="83">
        <v>4.9869999999999998E-2</v>
      </c>
      <c r="D5" s="2" t="s">
        <v>13</v>
      </c>
      <c r="E5" s="127"/>
    </row>
    <row r="6" spans="2:5" ht="17.25" x14ac:dyDescent="0.25">
      <c r="B6" s="82" t="s">
        <v>78</v>
      </c>
      <c r="C6" s="83">
        <v>6.837E-2</v>
      </c>
      <c r="D6" s="2" t="s">
        <v>13</v>
      </c>
      <c r="E6" s="127"/>
    </row>
    <row r="7" spans="2:5" ht="17.25" x14ac:dyDescent="0.25">
      <c r="B7" s="107" t="s">
        <v>79</v>
      </c>
      <c r="C7" s="108">
        <v>6.1149999999999996E-2</v>
      </c>
      <c r="D7" s="2" t="s">
        <v>13</v>
      </c>
    </row>
    <row r="8" spans="2:5" ht="17.25" x14ac:dyDescent="0.25">
      <c r="B8" s="80" t="s">
        <v>83</v>
      </c>
      <c r="C8" s="109">
        <v>2.3480000000000001E-2</v>
      </c>
      <c r="D8" s="81" t="s">
        <v>13</v>
      </c>
    </row>
    <row r="11" spans="2:5" x14ac:dyDescent="0.25">
      <c r="B11" s="5" t="s">
        <v>71</v>
      </c>
    </row>
    <row r="12" spans="2:5" ht="17.25" x14ac:dyDescent="0.25">
      <c r="B12" t="s">
        <v>96</v>
      </c>
    </row>
    <row r="13" spans="2:5" ht="17.25" x14ac:dyDescent="0.25">
      <c r="B13" s="93" t="s">
        <v>97</v>
      </c>
    </row>
    <row r="14" spans="2:5" ht="17.25" x14ac:dyDescent="0.25">
      <c r="B14" s="93" t="s">
        <v>98</v>
      </c>
      <c r="D14" s="128"/>
    </row>
    <row r="15" spans="2:5" x14ac:dyDescent="0.25">
      <c r="B15" t="s">
        <v>84</v>
      </c>
    </row>
    <row r="16" spans="2:5" ht="60.75" customHeight="1" x14ac:dyDescent="0.25">
      <c r="B16" s="112" t="s">
        <v>99</v>
      </c>
    </row>
    <row r="17" spans="2:2" x14ac:dyDescent="0.25">
      <c r="B17" s="111"/>
    </row>
    <row r="18" spans="2:2" x14ac:dyDescent="0.25">
      <c r="B18" s="110"/>
    </row>
  </sheetData>
  <sheetProtection algorithmName="SHA-512" hashValue="VZKNeawlWjMF4fPLInZ+uSavLbL6/fzjZE0h6eN7j7C4wJZpNMv4lq8mGhkfnce3Z2n/3BeFcmnMu2/LKTImcQ==" saltValue="LML8mZmeWQk2LR6u2Wk8D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Model</vt:lpstr>
      <vt:lpstr>Emission_Factors</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Konstantin Zahariev</dc:creator>
  <cp:lastModifiedBy>Diaz, Alvaro ENV:EX</cp:lastModifiedBy>
  <cp:lastPrinted>2010-12-08T07:58:54Z</cp:lastPrinted>
  <dcterms:created xsi:type="dcterms:W3CDTF">2010-12-08T00:38:07Z</dcterms:created>
  <dcterms:modified xsi:type="dcterms:W3CDTF">2020-11-11T00:45:14Z</dcterms:modified>
</cp:coreProperties>
</file>